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EE22" i="7" l="1"/>
  <c r="EE21" i="7"/>
  <c r="EG22" i="7"/>
  <c r="EG21" i="7"/>
  <c r="EF4" i="7"/>
  <c r="EF5" i="7" s="1"/>
  <c r="EF6" i="7" s="1"/>
  <c r="EF7" i="7" s="1"/>
  <c r="EF8" i="7"/>
  <c r="EF9" i="7"/>
  <c r="EF10" i="7"/>
  <c r="EF11" i="7"/>
  <c r="EF12" i="7"/>
  <c r="EF13" i="7"/>
  <c r="EF14" i="7"/>
  <c r="EF15" i="7"/>
  <c r="EF16" i="7"/>
  <c r="EF17" i="7"/>
  <c r="EF18" i="7"/>
  <c r="EF19" i="7"/>
  <c r="EF20" i="7"/>
  <c r="EF3" i="7"/>
  <c r="EF2" i="7"/>
  <c r="EB4" i="7" l="1"/>
  <c r="EB5" i="7" s="1"/>
  <c r="EB6" i="7" s="1"/>
  <c r="EB7" i="7" s="1"/>
  <c r="EB8" i="7" s="1"/>
  <c r="EB9" i="7" s="1"/>
  <c r="EB10" i="7" s="1"/>
  <c r="EB11" i="7" s="1"/>
  <c r="EB12" i="7" s="1"/>
  <c r="EB13" i="7" s="1"/>
  <c r="EB14" i="7" s="1"/>
  <c r="EB15" i="7"/>
  <c r="EB16" i="7" s="1"/>
  <c r="EB17" i="7" s="1"/>
  <c r="EB18" i="7" s="1"/>
  <c r="EB19" i="7" s="1"/>
  <c r="EB20" i="7" s="1"/>
  <c r="EB3" i="7"/>
  <c r="EB2" i="7"/>
  <c r="EC22" i="7" l="1"/>
  <c r="EC21" i="7"/>
  <c r="EA22" i="7"/>
  <c r="EA21" i="7"/>
  <c r="DY22" i="7" l="1"/>
  <c r="DY21" i="7"/>
  <c r="DW21" i="7"/>
  <c r="DX22" i="7"/>
  <c r="DX21" i="7"/>
  <c r="DX2" i="7"/>
  <c r="DX3" i="7" s="1"/>
  <c r="DX4" i="7" s="1"/>
  <c r="DX5" i="7" s="1"/>
  <c r="DX6" i="7" s="1"/>
  <c r="DX7" i="7" s="1"/>
  <c r="DX8" i="7" s="1"/>
  <c r="DX9" i="7" s="1"/>
  <c r="DX10" i="7" s="1"/>
  <c r="DX11" i="7" s="1"/>
  <c r="DX12" i="7" s="1"/>
  <c r="DX13" i="7" s="1"/>
  <c r="DX14" i="7" s="1"/>
  <c r="DX15" i="7" s="1"/>
  <c r="DX16" i="7" s="1"/>
  <c r="DX17" i="7" s="1"/>
  <c r="DX18" i="7" s="1"/>
  <c r="DX19" i="7" s="1"/>
  <c r="DX20" i="7" s="1"/>
  <c r="DS22" i="7" l="1"/>
  <c r="DS21" i="7"/>
  <c r="DT4" i="7"/>
  <c r="DT5" i="7"/>
  <c r="DT6" i="7"/>
  <c r="DT7" i="7"/>
  <c r="DT8" i="7"/>
  <c r="DT9" i="7"/>
  <c r="DT10" i="7"/>
  <c r="DT11" i="7"/>
  <c r="DT12" i="7"/>
  <c r="DT13" i="7"/>
  <c r="DT14" i="7"/>
  <c r="DT15" i="7"/>
  <c r="DT16" i="7"/>
  <c r="DT17" i="7"/>
  <c r="DT18" i="7"/>
  <c r="DT19" i="7"/>
  <c r="DT20" i="7"/>
  <c r="DT3" i="7"/>
  <c r="DT2" i="7"/>
  <c r="DU22" i="7"/>
  <c r="DU21" i="7"/>
  <c r="DP4" i="7" l="1"/>
  <c r="DP5" i="7"/>
  <c r="DP6" i="7"/>
  <c r="DP7" i="7"/>
  <c r="DP8" i="7"/>
  <c r="DP9" i="7"/>
  <c r="DP10" i="7"/>
  <c r="DP11" i="7"/>
  <c r="DP12" i="7" s="1"/>
  <c r="DP13" i="7" s="1"/>
  <c r="DP14" i="7" s="1"/>
  <c r="DP15" i="7" s="1"/>
  <c r="DP16" i="7" s="1"/>
  <c r="DP17" i="7" s="1"/>
  <c r="DP18" i="7"/>
  <c r="DP19" i="7"/>
  <c r="DP20" i="7"/>
  <c r="DP3" i="7"/>
  <c r="DQ22" i="7"/>
  <c r="DQ21" i="7"/>
  <c r="DO22" i="7"/>
  <c r="DO21" i="7"/>
  <c r="DP2" i="7"/>
  <c r="DM21" i="7" l="1"/>
  <c r="DM22" i="7"/>
  <c r="DK22" i="7"/>
  <c r="DK21" i="7"/>
  <c r="DL4" i="7"/>
  <c r="DL5" i="7"/>
  <c r="DL6" i="7"/>
  <c r="DL7" i="7"/>
  <c r="DL8" i="7"/>
  <c r="DL9" i="7"/>
  <c r="DL10" i="7"/>
  <c r="DL11" i="7"/>
  <c r="DL12" i="7"/>
  <c r="DL13" i="7"/>
  <c r="DL14" i="7"/>
  <c r="DL15" i="7"/>
  <c r="DL16" i="7"/>
  <c r="DL17" i="7"/>
  <c r="DL18" i="7"/>
  <c r="DL19" i="7"/>
  <c r="DL20" i="7"/>
  <c r="DL3" i="7"/>
  <c r="DL2" i="7"/>
  <c r="DH4" i="7" l="1"/>
  <c r="DH5" i="7"/>
  <c r="DH6" i="7" s="1"/>
  <c r="DH7" i="7" s="1"/>
  <c r="DH8" i="7"/>
  <c r="DH9" i="7"/>
  <c r="DH10" i="7"/>
  <c r="DH11" i="7"/>
  <c r="DH12" i="7"/>
  <c r="DH13" i="7"/>
  <c r="DH14" i="7"/>
  <c r="DH15" i="7"/>
  <c r="DH16" i="7"/>
  <c r="DH17" i="7"/>
  <c r="DH18" i="7"/>
  <c r="DH19" i="7"/>
  <c r="DH20" i="7"/>
  <c r="DH3" i="7"/>
  <c r="DH2" i="7"/>
  <c r="DI21" i="7" l="1"/>
  <c r="DG21" i="7"/>
  <c r="DG22" i="7"/>
  <c r="DE22" i="7" l="1"/>
  <c r="DI22" i="7" s="1"/>
  <c r="DD5" i="7"/>
  <c r="DD6" i="7"/>
  <c r="DD7" i="7"/>
  <c r="DD8" i="7"/>
  <c r="DD9" i="7"/>
  <c r="DD10" i="7"/>
  <c r="DD11" i="7"/>
  <c r="DD12" i="7"/>
  <c r="DD13" i="7"/>
  <c r="DD14" i="7"/>
  <c r="DD15" i="7"/>
  <c r="DD16" i="7"/>
  <c r="DD17" i="7"/>
  <c r="DD18" i="7"/>
  <c r="DD19" i="7"/>
  <c r="DD20" i="7"/>
  <c r="DD4" i="7"/>
  <c r="DD3" i="7"/>
  <c r="DD2" i="7"/>
  <c r="DC22" i="7"/>
  <c r="DC21" i="7"/>
  <c r="DE21" i="7"/>
  <c r="CZ4" i="7" l="1"/>
  <c r="CZ5" i="7"/>
  <c r="CZ6" i="7"/>
  <c r="CZ7" i="7"/>
  <c r="CZ8" i="7"/>
  <c r="CZ9" i="7"/>
  <c r="CZ10" i="7"/>
  <c r="CZ11" i="7"/>
  <c r="CZ12" i="7"/>
  <c r="CZ13" i="7"/>
  <c r="CZ14" i="7"/>
  <c r="CZ15" i="7"/>
  <c r="CZ16" i="7"/>
  <c r="CZ17" i="7"/>
  <c r="CZ18" i="7"/>
  <c r="CZ19" i="7"/>
  <c r="CZ20" i="7"/>
  <c r="CZ3" i="7"/>
  <c r="CZ2" i="7" l="1"/>
  <c r="CY22" i="7"/>
  <c r="CY21" i="7"/>
  <c r="DA22" i="7"/>
  <c r="DA21" i="7"/>
  <c r="CU22" i="7" l="1"/>
  <c r="CU21" i="7"/>
  <c r="CV4" i="7"/>
  <c r="CV5" i="7"/>
  <c r="CV6" i="7"/>
  <c r="CV7" i="7"/>
  <c r="CV8" i="7"/>
  <c r="CV9" i="7"/>
  <c r="CV10" i="7"/>
  <c r="CV11" i="7"/>
  <c r="CV12" i="7"/>
  <c r="CV13" i="7"/>
  <c r="CV14" i="7"/>
  <c r="CV15" i="7"/>
  <c r="CV16" i="7"/>
  <c r="CV17" i="7"/>
  <c r="CV18" i="7"/>
  <c r="CV19" i="7"/>
  <c r="CV20" i="7"/>
  <c r="CV3" i="7"/>
  <c r="CV2" i="7"/>
  <c r="CW22" i="7" l="1"/>
  <c r="CW21" i="7"/>
  <c r="CQ22" i="7" l="1"/>
  <c r="CQ21" i="7"/>
  <c r="CS22" i="7"/>
  <c r="CS21" i="7"/>
  <c r="CR4" i="7"/>
  <c r="CR5" i="7"/>
  <c r="CR6" i="7"/>
  <c r="CR7" i="7"/>
  <c r="CR8" i="7"/>
  <c r="CR9" i="7"/>
  <c r="CR10" i="7"/>
  <c r="CR11" i="7"/>
  <c r="CR12" i="7"/>
  <c r="CR13" i="7"/>
  <c r="CR14" i="7"/>
  <c r="CR15" i="7"/>
  <c r="CR16" i="7"/>
  <c r="CR17" i="7"/>
  <c r="CR18" i="7"/>
  <c r="CR19" i="7"/>
  <c r="CR20" i="7"/>
  <c r="CR3" i="7"/>
  <c r="CR2" i="7"/>
  <c r="CN22" i="7" l="1"/>
  <c r="CN21" i="7"/>
  <c r="CN4" i="7"/>
  <c r="CN5" i="7" s="1"/>
  <c r="CN6" i="7"/>
  <c r="CN7" i="7"/>
  <c r="CN8" i="7"/>
  <c r="CN9" i="7"/>
  <c r="CN10" i="7"/>
  <c r="CN11" i="7"/>
  <c r="CN12" i="7"/>
  <c r="CN13" i="7"/>
  <c r="CN14" i="7"/>
  <c r="CN15" i="7"/>
  <c r="CN16" i="7"/>
  <c r="CN17" i="7"/>
  <c r="CN18" i="7"/>
  <c r="CN19" i="7"/>
  <c r="CN20" i="7"/>
  <c r="CN3" i="7"/>
  <c r="CN2" i="7"/>
  <c r="CM21" i="7"/>
  <c r="CO22" i="7"/>
  <c r="CO21" i="7"/>
  <c r="CJ21" i="7"/>
  <c r="CI21" i="7" l="1"/>
  <c r="CH21" i="7"/>
  <c r="CD21" i="7" l="1"/>
  <c r="CE21" i="7"/>
  <c r="CF21" i="7"/>
  <c r="CB21" i="7" l="1"/>
  <c r="BZ21" i="7"/>
  <c r="BX22" i="7" l="1"/>
  <c r="CB22" i="7" s="1"/>
  <c r="CF22" i="7" s="1"/>
  <c r="CJ22" i="7" s="1"/>
  <c r="BX21" i="7"/>
  <c r="BV21" i="7"/>
  <c r="D22" i="7" l="1"/>
  <c r="H22" i="7"/>
  <c r="L22" i="7"/>
  <c r="P22" i="7"/>
  <c r="T22" i="7"/>
  <c r="X22" i="7"/>
  <c r="AB22" i="7"/>
  <c r="AF22" i="7"/>
  <c r="AJ22" i="7"/>
  <c r="AN22" i="7"/>
  <c r="AR22" i="7"/>
  <c r="AV22" i="7"/>
  <c r="AZ22" i="7"/>
  <c r="BD22" i="7"/>
  <c r="BH22" i="7"/>
  <c r="BL22" i="7"/>
  <c r="BP22" i="7"/>
  <c r="BT22" i="7"/>
  <c r="BT21" i="7" l="1"/>
  <c r="BP21" i="7"/>
  <c r="BL21" i="7"/>
  <c r="BH21" i="7"/>
  <c r="BD21" i="7"/>
  <c r="B21" i="7"/>
  <c r="BS21" i="7" l="1"/>
  <c r="BO21" i="7"/>
  <c r="BR21" i="7" l="1"/>
  <c r="BK21" i="7" l="1"/>
  <c r="BO2" i="7" l="1"/>
  <c r="BO3" i="7" s="1"/>
  <c r="BO4" i="7" s="1"/>
  <c r="BO5" i="7" s="1"/>
  <c r="BO6" i="7" s="1"/>
  <c r="BO7" i="7" s="1"/>
  <c r="BO8" i="7" s="1"/>
  <c r="BO9" i="7" s="1"/>
  <c r="BO10" i="7" s="1"/>
  <c r="BO11" i="7" s="1"/>
  <c r="BO12" i="7" s="1"/>
  <c r="BO13" i="7" s="1"/>
  <c r="BO14" i="7" s="1"/>
  <c r="BO15" i="7" s="1"/>
  <c r="BO16" i="7" s="1"/>
  <c r="BO17" i="7" s="1"/>
  <c r="BO18" i="7" s="1"/>
  <c r="BO19" i="7" s="1"/>
  <c r="BO20" i="7" s="1"/>
  <c r="BN21" i="7"/>
  <c r="BJ21" i="7" l="1"/>
  <c r="BG21" i="7"/>
  <c r="BF21" i="7" l="1"/>
  <c r="BG23" i="7" l="1"/>
  <c r="BB21" i="7" l="1"/>
  <c r="E258" i="1" l="1"/>
  <c r="D258" i="1"/>
  <c r="AC24" i="7" l="1"/>
  <c r="AZ21" i="7"/>
  <c r="AX21" i="7"/>
  <c r="AV21" i="7"/>
  <c r="AT21" i="7"/>
  <c r="AR21" i="7"/>
  <c r="AP21" i="7"/>
  <c r="AN21" i="7"/>
  <c r="AL21" i="7"/>
  <c r="AJ21" i="7"/>
  <c r="AH21" i="7"/>
  <c r="AF21" i="7"/>
  <c r="AD21" i="7"/>
  <c r="AB21" i="7"/>
  <c r="Z21" i="7"/>
  <c r="X21" i="7"/>
  <c r="V21" i="7"/>
  <c r="T21" i="7"/>
  <c r="R21" i="7"/>
  <c r="P21" i="7"/>
  <c r="N21" i="7"/>
  <c r="L21" i="7"/>
  <c r="J21" i="7"/>
  <c r="H21" i="7"/>
  <c r="F21" i="7"/>
  <c r="D21" i="7"/>
  <c r="S23" i="7"/>
  <c r="C3" i="7"/>
  <c r="C4" i="7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G2" i="7" s="1"/>
  <c r="G3" i="7" s="1"/>
  <c r="G4" i="7" s="1"/>
  <c r="G5" i="7" s="1"/>
  <c r="G6" i="7" s="1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K2" i="7" s="1"/>
  <c r="K3" i="7" s="1"/>
  <c r="K4" i="7" s="1"/>
  <c r="K5" i="7" s="1"/>
  <c r="K6" i="7" s="1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O2" i="7" s="1"/>
  <c r="O3" i="7" s="1"/>
  <c r="O4" i="7" s="1"/>
  <c r="O5" i="7" s="1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S2" i="7" s="1"/>
  <c r="S3" i="7" s="1"/>
  <c r="S4" i="7" s="1"/>
  <c r="S5" i="7" s="1"/>
  <c r="S6" i="7" s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W2" i="7" s="1"/>
  <c r="W3" i="7" s="1"/>
  <c r="W4" i="7" s="1"/>
  <c r="W5" i="7" s="1"/>
  <c r="W6" i="7" s="1"/>
  <c r="W7" i="7" s="1"/>
  <c r="W8" i="7" s="1"/>
  <c r="W9" i="7" s="1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AA2" i="7" s="1"/>
  <c r="AA3" i="7" s="1"/>
  <c r="AA4" i="7" s="1"/>
  <c r="AA5" i="7" s="1"/>
  <c r="AA6" i="7" s="1"/>
  <c r="AA7" i="7" s="1"/>
  <c r="AA8" i="7" s="1"/>
  <c r="AA9" i="7" s="1"/>
  <c r="AA10" i="7" s="1"/>
  <c r="AA11" i="7" s="1"/>
  <c r="AA12" i="7" s="1"/>
  <c r="AA13" i="7" s="1"/>
  <c r="AA14" i="7" s="1"/>
  <c r="AA15" i="7" s="1"/>
  <c r="AA16" i="7" s="1"/>
  <c r="AA17" i="7" s="1"/>
  <c r="AA18" i="7" s="1"/>
  <c r="AA19" i="7" s="1"/>
  <c r="AA20" i="7" s="1"/>
  <c r="AE2" i="7" s="1"/>
  <c r="AE3" i="7" s="1"/>
  <c r="AE4" i="7" s="1"/>
  <c r="AE5" i="7" s="1"/>
  <c r="AE6" i="7" s="1"/>
  <c r="AE7" i="7" s="1"/>
  <c r="AE8" i="7" s="1"/>
  <c r="AE9" i="7" s="1"/>
  <c r="AE10" i="7" s="1"/>
  <c r="AE11" i="7" s="1"/>
  <c r="AE12" i="7" s="1"/>
  <c r="AE13" i="7" s="1"/>
  <c r="AE14" i="7" s="1"/>
  <c r="AE15" i="7" s="1"/>
  <c r="AE16" i="7" s="1"/>
  <c r="AE17" i="7" s="1"/>
  <c r="AE18" i="7" s="1"/>
  <c r="AE19" i="7" s="1"/>
  <c r="AE20" i="7" s="1"/>
  <c r="AI2" i="7" s="1"/>
  <c r="AI3" i="7" s="1"/>
  <c r="AI4" i="7" s="1"/>
  <c r="AI5" i="7" s="1"/>
  <c r="AI6" i="7" s="1"/>
  <c r="AI7" i="7" s="1"/>
  <c r="AI8" i="7" s="1"/>
  <c r="AI9" i="7" s="1"/>
  <c r="AI10" i="7" s="1"/>
  <c r="AI11" i="7" s="1"/>
  <c r="AI12" i="7" s="1"/>
  <c r="AI13" i="7" s="1"/>
  <c r="AI14" i="7" s="1"/>
  <c r="AI15" i="7" s="1"/>
  <c r="AI16" i="7" s="1"/>
  <c r="AI17" i="7" s="1"/>
  <c r="AI18" i="7" s="1"/>
  <c r="AI19" i="7" s="1"/>
  <c r="AI20" i="7" s="1"/>
  <c r="AM2" i="7" s="1"/>
  <c r="AM3" i="7" s="1"/>
  <c r="AM4" i="7" s="1"/>
  <c r="AM5" i="7" s="1"/>
  <c r="AM6" i="7" s="1"/>
  <c r="AM7" i="7" s="1"/>
  <c r="AM8" i="7" s="1"/>
  <c r="AM9" i="7" s="1"/>
  <c r="AM10" i="7" s="1"/>
  <c r="AM11" i="7" s="1"/>
  <c r="AM12" i="7" s="1"/>
  <c r="AM13" i="7" s="1"/>
  <c r="AM14" i="7" s="1"/>
  <c r="AM15" i="7" s="1"/>
  <c r="AM16" i="7" s="1"/>
  <c r="AM17" i="7" s="1"/>
  <c r="AM18" i="7" s="1"/>
  <c r="AM19" i="7" s="1"/>
  <c r="AM20" i="7" s="1"/>
  <c r="AQ2" i="7" s="1"/>
  <c r="AQ3" i="7" s="1"/>
  <c r="AQ4" i="7" s="1"/>
  <c r="AQ5" i="7" s="1"/>
  <c r="AQ6" i="7" s="1"/>
  <c r="AQ7" i="7" s="1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AQ19" i="7" s="1"/>
  <c r="AQ20" i="7" s="1"/>
  <c r="AU2" i="7" s="1"/>
  <c r="AU3" i="7" s="1"/>
  <c r="AU4" i="7" s="1"/>
  <c r="AU5" i="7" s="1"/>
  <c r="AU6" i="7" s="1"/>
  <c r="AU7" i="7" s="1"/>
  <c r="AU8" i="7" s="1"/>
  <c r="AU9" i="7" s="1"/>
  <c r="AU10" i="7" s="1"/>
  <c r="AU11" i="7" s="1"/>
  <c r="AU12" i="7" s="1"/>
  <c r="AU13" i="7" s="1"/>
  <c r="AU14" i="7" s="1"/>
  <c r="AU15" i="7" s="1"/>
  <c r="AU16" i="7" s="1"/>
  <c r="AU17" i="7" s="1"/>
  <c r="AU18" i="7" s="1"/>
  <c r="AU19" i="7" s="1"/>
  <c r="AU20" i="7" s="1"/>
  <c r="AY2" i="7" s="1"/>
  <c r="AY3" i="7" s="1"/>
  <c r="AY4" i="7" s="1"/>
  <c r="AY5" i="7" s="1"/>
  <c r="AY6" i="7" s="1"/>
  <c r="AY7" i="7" s="1"/>
  <c r="AY8" i="7" s="1"/>
  <c r="AY9" i="7" s="1"/>
  <c r="AY10" i="7" s="1"/>
  <c r="AY11" i="7" s="1"/>
  <c r="AY12" i="7" s="1"/>
  <c r="AY13" i="7" s="1"/>
  <c r="AY14" i="7" s="1"/>
  <c r="AY15" i="7" s="1"/>
  <c r="AY16" i="7" s="1"/>
  <c r="AY17" i="7" s="1"/>
  <c r="AY18" i="7" s="1"/>
  <c r="AY19" i="7" s="1"/>
  <c r="AY20" i="7" s="1"/>
  <c r="BC2" i="7" s="1"/>
  <c r="BC3" i="7" s="1"/>
  <c r="BC4" i="7" s="1"/>
  <c r="BC5" i="7" s="1"/>
  <c r="BC6" i="7" s="1"/>
  <c r="BC7" i="7" s="1"/>
  <c r="BC8" i="7" s="1"/>
  <c r="BC9" i="7" s="1"/>
  <c r="BC10" i="7" s="1"/>
  <c r="BC11" i="7" s="1"/>
  <c r="BC12" i="7" s="1"/>
  <c r="BC13" i="7" s="1"/>
  <c r="BC14" i="7" s="1"/>
  <c r="BC15" i="7" s="1"/>
  <c r="BC16" i="7" s="1"/>
  <c r="BC17" i="7" s="1"/>
  <c r="BC18" i="7" s="1"/>
  <c r="BC19" i="7" s="1"/>
  <c r="BC20" i="7" s="1"/>
  <c r="BG2" i="7" s="1"/>
  <c r="BG3" i="7" s="1"/>
  <c r="BG4" i="7" s="1"/>
  <c r="BG5" i="7" s="1"/>
  <c r="BG6" i="7" s="1"/>
  <c r="BG7" i="7" s="1"/>
  <c r="BG8" i="7" s="1"/>
  <c r="BG9" i="7" s="1"/>
  <c r="BG10" i="7" s="1"/>
  <c r="BG11" i="7" s="1"/>
  <c r="BG12" i="7" s="1"/>
  <c r="BG13" i="7" s="1"/>
  <c r="BG14" i="7" s="1"/>
  <c r="BG15" i="7" s="1"/>
  <c r="BG16" i="7" s="1"/>
  <c r="BG17" i="7" s="1"/>
  <c r="BG18" i="7" s="1"/>
  <c r="BG19" i="7" s="1"/>
  <c r="BG20" i="7" s="1"/>
  <c r="BK2" i="7" s="1"/>
  <c r="BK3" i="7" s="1"/>
  <c r="BK4" i="7" s="1"/>
  <c r="BK5" i="7" s="1"/>
  <c r="BK6" i="7" s="1"/>
  <c r="BK7" i="7" s="1"/>
  <c r="BK8" i="7" s="1"/>
  <c r="BK9" i="7" s="1"/>
  <c r="BK10" i="7" s="1"/>
  <c r="BK11" i="7" s="1"/>
  <c r="BK12" i="7" s="1"/>
  <c r="BK13" i="7" s="1"/>
  <c r="BK14" i="7" s="1"/>
  <c r="BK15" i="7" s="1"/>
  <c r="BK16" i="7" s="1"/>
  <c r="BK17" i="7" s="1"/>
  <c r="BK18" i="7" s="1"/>
  <c r="BK19" i="7" s="1"/>
  <c r="BK20" i="7" s="1"/>
  <c r="AB21" i="6"/>
  <c r="AZ21" i="6"/>
  <c r="AV21" i="6"/>
  <c r="AR21" i="6"/>
  <c r="AN21" i="6"/>
  <c r="AJ21" i="6"/>
  <c r="AF21" i="6"/>
  <c r="X21" i="6"/>
  <c r="T21" i="6"/>
  <c r="P21" i="6"/>
  <c r="L21" i="6"/>
  <c r="H21" i="6"/>
  <c r="L22" i="6"/>
  <c r="P22" i="6" s="1"/>
  <c r="D21" i="6"/>
  <c r="AX21" i="6"/>
  <c r="AT21" i="6"/>
  <c r="AP21" i="6"/>
  <c r="AL21" i="6"/>
  <c r="AH21" i="6"/>
  <c r="AD21" i="6"/>
  <c r="Z21" i="6"/>
  <c r="V21" i="6"/>
  <c r="R21" i="6"/>
  <c r="N21" i="6"/>
  <c r="J21" i="6"/>
  <c r="F21" i="6"/>
  <c r="B21" i="6"/>
  <c r="C3" i="6"/>
  <c r="C4" i="6" s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G2" i="6" s="1"/>
  <c r="G3" i="6" s="1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K2" i="6" s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O2" i="6" s="1"/>
  <c r="O3" i="6" s="1"/>
  <c r="O4" i="6" s="1"/>
  <c r="O5" i="6" s="1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S2" i="6" s="1"/>
  <c r="S3" i="6" s="1"/>
  <c r="S4" i="6" s="1"/>
  <c r="S5" i="6" s="1"/>
  <c r="S6" i="6" s="1"/>
  <c r="S7" i="6" s="1"/>
  <c r="S8" i="6" s="1"/>
  <c r="S9" i="6" s="1"/>
  <c r="S10" i="6" s="1"/>
  <c r="S11" i="6" s="1"/>
  <c r="S12" i="6" s="1"/>
  <c r="S13" i="6" s="1"/>
  <c r="S14" i="6" s="1"/>
  <c r="S15" i="6" s="1"/>
  <c r="S16" i="6" s="1"/>
  <c r="S17" i="6" s="1"/>
  <c r="S18" i="6" s="1"/>
  <c r="S19" i="6" s="1"/>
  <c r="S20" i="6" s="1"/>
  <c r="W2" i="6" s="1"/>
  <c r="W3" i="6" s="1"/>
  <c r="W4" i="6" s="1"/>
  <c r="W5" i="6" s="1"/>
  <c r="W6" i="6" s="1"/>
  <c r="W7" i="6" s="1"/>
  <c r="W8" i="6" s="1"/>
  <c r="W9" i="6" s="1"/>
  <c r="W10" i="6" s="1"/>
  <c r="W11" i="6" s="1"/>
  <c r="W12" i="6" s="1"/>
  <c r="W13" i="6" s="1"/>
  <c r="W14" i="6" s="1"/>
  <c r="W15" i="6" s="1"/>
  <c r="W16" i="6" s="1"/>
  <c r="W17" i="6" s="1"/>
  <c r="W18" i="6" s="1"/>
  <c r="W19" i="6" s="1"/>
  <c r="W20" i="6" s="1"/>
  <c r="AA2" i="6" s="1"/>
  <c r="AA3" i="6" s="1"/>
  <c r="AA4" i="6" s="1"/>
  <c r="AA5" i="6" s="1"/>
  <c r="AA6" i="6" s="1"/>
  <c r="AA7" i="6" s="1"/>
  <c r="AA8" i="6" s="1"/>
  <c r="AA9" i="6" s="1"/>
  <c r="AA10" i="6" s="1"/>
  <c r="AA11" i="6" s="1"/>
  <c r="AA12" i="6" s="1"/>
  <c r="AA13" i="6" s="1"/>
  <c r="AA14" i="6" s="1"/>
  <c r="AA15" i="6" s="1"/>
  <c r="AA16" i="6" s="1"/>
  <c r="AA17" i="6" s="1"/>
  <c r="AA18" i="6" s="1"/>
  <c r="AA19" i="6" s="1"/>
  <c r="AA20" i="6" s="1"/>
  <c r="AE2" i="6" s="1"/>
  <c r="AE3" i="6" s="1"/>
  <c r="AE4" i="6" s="1"/>
  <c r="AE5" i="6" s="1"/>
  <c r="AE6" i="6" s="1"/>
  <c r="AE7" i="6" s="1"/>
  <c r="AE8" i="6" s="1"/>
  <c r="AE9" i="6" s="1"/>
  <c r="AE10" i="6" s="1"/>
  <c r="AE11" i="6" s="1"/>
  <c r="AE12" i="6" s="1"/>
  <c r="AE13" i="6" s="1"/>
  <c r="AE14" i="6" s="1"/>
  <c r="AE15" i="6" s="1"/>
  <c r="AE16" i="6" s="1"/>
  <c r="AE17" i="6" s="1"/>
  <c r="AE18" i="6" s="1"/>
  <c r="AE19" i="6" s="1"/>
  <c r="AE20" i="6" s="1"/>
  <c r="AI2" i="6" s="1"/>
  <c r="AI3" i="6" s="1"/>
  <c r="AI4" i="6" s="1"/>
  <c r="AI5" i="6" s="1"/>
  <c r="AI6" i="6" s="1"/>
  <c r="AI7" i="6" s="1"/>
  <c r="AI8" i="6" s="1"/>
  <c r="AI9" i="6" s="1"/>
  <c r="AI10" i="6" s="1"/>
  <c r="AI11" i="6" s="1"/>
  <c r="AI12" i="6" s="1"/>
  <c r="AI13" i="6" s="1"/>
  <c r="AI14" i="6" s="1"/>
  <c r="AI15" i="6" s="1"/>
  <c r="AI16" i="6" s="1"/>
  <c r="AI17" i="6" s="1"/>
  <c r="AI18" i="6" s="1"/>
  <c r="AI19" i="6" s="1"/>
  <c r="AI20" i="6" s="1"/>
  <c r="AM2" i="6" s="1"/>
  <c r="AM3" i="6" s="1"/>
  <c r="AM4" i="6" s="1"/>
  <c r="AM5" i="6" s="1"/>
  <c r="AM6" i="6" s="1"/>
  <c r="AM7" i="6" s="1"/>
  <c r="AM8" i="6" s="1"/>
  <c r="AM9" i="6" s="1"/>
  <c r="AM10" i="6" s="1"/>
  <c r="AM11" i="6" s="1"/>
  <c r="AM12" i="6" s="1"/>
  <c r="AM13" i="6" s="1"/>
  <c r="AM14" i="6" s="1"/>
  <c r="AM15" i="6" s="1"/>
  <c r="AM16" i="6" s="1"/>
  <c r="AM17" i="6" s="1"/>
  <c r="AM18" i="6" s="1"/>
  <c r="AM19" i="6" s="1"/>
  <c r="AM20" i="6" s="1"/>
  <c r="AQ2" i="6" s="1"/>
  <c r="AQ3" i="6" s="1"/>
  <c r="AQ4" i="6" s="1"/>
  <c r="AQ5" i="6" s="1"/>
  <c r="AQ6" i="6" s="1"/>
  <c r="AQ7" i="6" s="1"/>
  <c r="AQ8" i="6" s="1"/>
  <c r="AQ9" i="6" s="1"/>
  <c r="AQ10" i="6" s="1"/>
  <c r="AQ11" i="6" s="1"/>
  <c r="AQ12" i="6" s="1"/>
  <c r="AQ13" i="6" s="1"/>
  <c r="AQ14" i="6" s="1"/>
  <c r="AQ15" i="6" s="1"/>
  <c r="AQ16" i="6" s="1"/>
  <c r="AQ17" i="6" s="1"/>
  <c r="AQ18" i="6" s="1"/>
  <c r="AQ19" i="6" s="1"/>
  <c r="AQ20" i="6" s="1"/>
  <c r="AU2" i="6" s="1"/>
  <c r="AU3" i="6" s="1"/>
  <c r="AU4" i="6" s="1"/>
  <c r="AU5" i="6" s="1"/>
  <c r="AU6" i="6" s="1"/>
  <c r="AU7" i="6" s="1"/>
  <c r="AU8" i="6" s="1"/>
  <c r="AU9" i="6" s="1"/>
  <c r="AU10" i="6" s="1"/>
  <c r="AU11" i="6" s="1"/>
  <c r="AU12" i="6" s="1"/>
  <c r="AU13" i="6" s="1"/>
  <c r="AU14" i="6" s="1"/>
  <c r="AU15" i="6" s="1"/>
  <c r="AU16" i="6" s="1"/>
  <c r="AU17" i="6" s="1"/>
  <c r="AU18" i="6" s="1"/>
  <c r="AU19" i="6" s="1"/>
  <c r="AU20" i="6" s="1"/>
  <c r="AY2" i="6" s="1"/>
  <c r="AY3" i="6" s="1"/>
  <c r="AY4" i="6" s="1"/>
  <c r="AY5" i="6" s="1"/>
  <c r="AY6" i="6" s="1"/>
  <c r="AY7" i="6" s="1"/>
  <c r="AY8" i="6" s="1"/>
  <c r="AY9" i="6" s="1"/>
  <c r="AY10" i="6" s="1"/>
  <c r="AY11" i="6" s="1"/>
  <c r="AY12" i="6" s="1"/>
  <c r="AY13" i="6" s="1"/>
  <c r="AY14" i="6" s="1"/>
  <c r="AY15" i="6" s="1"/>
  <c r="AY16" i="6" s="1"/>
  <c r="AY17" i="6" s="1"/>
  <c r="AY18" i="6" s="1"/>
  <c r="AY19" i="6" s="1"/>
  <c r="AY20" i="6" s="1"/>
  <c r="AY22" i="7" l="1"/>
  <c r="AZ23" i="7"/>
  <c r="AZ23" i="6"/>
  <c r="S23" i="6"/>
  <c r="AY22" i="6"/>
  <c r="AC24" i="6" l="1"/>
  <c r="AF23" i="4"/>
  <c r="AG16" i="4"/>
  <c r="AG17" i="4" s="1"/>
  <c r="AG18" i="4" s="1"/>
  <c r="AG19" i="4" s="1"/>
  <c r="AG20" i="4" s="1"/>
  <c r="AG21" i="4" s="1"/>
  <c r="AG22" i="4" s="1"/>
  <c r="J39" i="5" l="1"/>
  <c r="I39" i="5"/>
  <c r="G39" i="5"/>
  <c r="F39" i="5"/>
  <c r="E39" i="5"/>
  <c r="D39" i="5"/>
  <c r="C39" i="5"/>
  <c r="B39" i="5"/>
  <c r="C2" i="4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B23" i="4"/>
  <c r="F2" i="4" s="1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I2" i="4" s="1"/>
  <c r="I3" i="4" s="1"/>
  <c r="I4" i="4" s="1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L2" i="4" s="1"/>
  <c r="L3" i="4" s="1"/>
  <c r="L4" i="4" s="1"/>
  <c r="L5" i="4" s="1"/>
  <c r="L6" i="4" s="1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E23" i="4"/>
  <c r="H23" i="4"/>
  <c r="K23" i="4"/>
  <c r="H39" i="5" l="1"/>
  <c r="AG4" i="4"/>
  <c r="AG5" i="4"/>
  <c r="AG6" i="4"/>
  <c r="AG7" i="4" s="1"/>
  <c r="AG8" i="4" s="1"/>
  <c r="AG9" i="4" s="1"/>
  <c r="AG10" i="4" s="1"/>
  <c r="AG3" i="4"/>
  <c r="AG2" i="4"/>
  <c r="AD4" i="4"/>
  <c r="AD5" i="4" s="1"/>
  <c r="AD6" i="4" s="1"/>
  <c r="AD7" i="4" s="1"/>
  <c r="AD8" i="4" s="1"/>
  <c r="AD9" i="4" s="1"/>
  <c r="AD10" i="4" s="1"/>
  <c r="AD11" i="4" s="1"/>
  <c r="AD12" i="4" s="1"/>
  <c r="AD13" i="4" s="1"/>
  <c r="AD14" i="4" s="1"/>
  <c r="AD15" i="4" s="1"/>
  <c r="AD16" i="4" s="1"/>
  <c r="AD17" i="4" s="1"/>
  <c r="AD18" i="4" s="1"/>
  <c r="AD19" i="4" s="1"/>
  <c r="AD20" i="4" s="1"/>
  <c r="AD21" i="4" s="1"/>
  <c r="AD22" i="4" s="1"/>
  <c r="AD3" i="4"/>
  <c r="AD2" i="4"/>
  <c r="AC23" i="4"/>
  <c r="AA4" i="4"/>
  <c r="AA5" i="4" s="1"/>
  <c r="AA6" i="4" s="1"/>
  <c r="AA7" i="4" s="1"/>
  <c r="AA8" i="4" s="1"/>
  <c r="AA9" i="4" s="1"/>
  <c r="AA10" i="4" s="1"/>
  <c r="AA11" i="4" s="1"/>
  <c r="AA12" i="4" s="1"/>
  <c r="AA13" i="4" s="1"/>
  <c r="AA14" i="4" s="1"/>
  <c r="AA15" i="4" s="1"/>
  <c r="AA16" i="4" s="1"/>
  <c r="AA17" i="4" s="1"/>
  <c r="AA18" i="4" s="1"/>
  <c r="AA19" i="4" s="1"/>
  <c r="AA20" i="4" s="1"/>
  <c r="AA21" i="4" s="1"/>
  <c r="AA22" i="4" s="1"/>
  <c r="AA3" i="4"/>
  <c r="AA2" i="4"/>
  <c r="Z23" i="4"/>
  <c r="X4" i="4"/>
  <c r="X5" i="4" s="1"/>
  <c r="X6" i="4" s="1"/>
  <c r="X7" i="4" s="1"/>
  <c r="X8" i="4" s="1"/>
  <c r="X9" i="4" s="1"/>
  <c r="X10" i="4" s="1"/>
  <c r="X11" i="4" s="1"/>
  <c r="X12" i="4" s="1"/>
  <c r="X13" i="4" s="1"/>
  <c r="X14" i="4" s="1"/>
  <c r="X15" i="4" s="1"/>
  <c r="X16" i="4" s="1"/>
  <c r="X17" i="4" s="1"/>
  <c r="X18" i="4" s="1"/>
  <c r="X19" i="4" s="1"/>
  <c r="X20" i="4" s="1"/>
  <c r="X21" i="4" s="1"/>
  <c r="X22" i="4" s="1"/>
  <c r="X3" i="4"/>
  <c r="X2" i="4"/>
  <c r="W23" i="4"/>
  <c r="U4" i="4"/>
  <c r="U5" i="4" s="1"/>
  <c r="U6" i="4" s="1"/>
  <c r="U7" i="4" s="1"/>
  <c r="U8" i="4" s="1"/>
  <c r="U9" i="4" s="1"/>
  <c r="U10" i="4" s="1"/>
  <c r="U11" i="4" s="1"/>
  <c r="U12" i="4" s="1"/>
  <c r="U13" i="4" s="1"/>
  <c r="U14" i="4" s="1"/>
  <c r="U15" i="4" s="1"/>
  <c r="U16" i="4" s="1"/>
  <c r="U17" i="4" s="1"/>
  <c r="U18" i="4" s="1"/>
  <c r="U19" i="4" s="1"/>
  <c r="U20" i="4" s="1"/>
  <c r="U21" i="4" s="1"/>
  <c r="U22" i="4" s="1"/>
  <c r="U3" i="4"/>
  <c r="U2" i="4"/>
  <c r="T23" i="4"/>
  <c r="R4" i="4"/>
  <c r="R5" i="4" s="1"/>
  <c r="R6" i="4" s="1"/>
  <c r="R7" i="4" s="1"/>
  <c r="R8" i="4" s="1"/>
  <c r="R9" i="4" s="1"/>
  <c r="R10" i="4" s="1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3" i="4"/>
  <c r="R2" i="4"/>
  <c r="Q23" i="4"/>
  <c r="O4" i="4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3" i="4"/>
  <c r="O2" i="4"/>
  <c r="N23" i="4"/>
  <c r="C2" i="3"/>
  <c r="K2" i="3"/>
  <c r="K3" i="3" s="1"/>
  <c r="K4" i="3" s="1"/>
  <c r="K5" i="3" s="1"/>
  <c r="K6" i="3" s="1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O2" i="3" s="1"/>
  <c r="O3" i="3" s="1"/>
  <c r="O4" i="3" s="1"/>
  <c r="O5" i="3" s="1"/>
  <c r="O6" i="3" s="1"/>
  <c r="O7" i="3" s="1"/>
  <c r="O8" i="3" s="1"/>
  <c r="O9" i="3" s="1"/>
  <c r="O10" i="3" s="1"/>
  <c r="O11" i="3" s="1"/>
  <c r="O12" i="3" s="1"/>
  <c r="O13" i="3" s="1"/>
  <c r="O14" i="3" s="1"/>
  <c r="O15" i="3" s="1"/>
  <c r="O16" i="3" s="1"/>
  <c r="O17" i="3" s="1"/>
  <c r="O18" i="3" s="1"/>
  <c r="O19" i="3" s="1"/>
  <c r="O20" i="3" s="1"/>
  <c r="O21" i="3" s="1"/>
  <c r="O22" i="3" s="1"/>
  <c r="O23" i="3" s="1"/>
  <c r="O24" i="3" s="1"/>
  <c r="O25" i="3" s="1"/>
  <c r="O26" i="3" s="1"/>
  <c r="S2" i="3" s="1"/>
  <c r="S3" i="3" s="1"/>
  <c r="S4" i="3" s="1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W2" i="3" s="1"/>
  <c r="W3" i="3" s="1"/>
  <c r="W4" i="3" s="1"/>
  <c r="W5" i="3" s="1"/>
  <c r="W6" i="3" s="1"/>
  <c r="W7" i="3" s="1"/>
  <c r="W8" i="3" s="1"/>
  <c r="W9" i="3" s="1"/>
  <c r="W10" i="3" s="1"/>
  <c r="W11" i="3" s="1"/>
  <c r="W12" i="3" s="1"/>
  <c r="W13" i="3" s="1"/>
  <c r="W14" i="3" s="1"/>
  <c r="W15" i="3" s="1"/>
  <c r="W16" i="3" s="1"/>
  <c r="W17" i="3" s="1"/>
  <c r="W18" i="3" s="1"/>
  <c r="W19" i="3" s="1"/>
  <c r="W20" i="3" s="1"/>
  <c r="W21" i="3" s="1"/>
  <c r="W22" i="3" s="1"/>
  <c r="W23" i="3" s="1"/>
  <c r="W24" i="3" s="1"/>
  <c r="C3" i="3"/>
  <c r="C4" i="3" s="1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G2" i="3" s="1"/>
  <c r="G3" i="3" s="1"/>
  <c r="G4" i="3" s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AG11" i="4" l="1"/>
  <c r="AG12" i="4" s="1"/>
  <c r="AG13" i="4" s="1"/>
  <c r="AG14" i="4" s="1"/>
  <c r="AG15" i="4" s="1"/>
  <c r="V24" i="4"/>
  <c r="AA2" i="3"/>
  <c r="AA3" i="3" s="1"/>
  <c r="AA4" i="3" s="1"/>
  <c r="W25" i="3"/>
  <c r="W26" i="3" s="1"/>
  <c r="R2" i="2" l="1"/>
  <c r="R3" i="2" s="1"/>
  <c r="R4" i="2" s="1"/>
  <c r="R5" i="2" s="1"/>
  <c r="R6" i="2" s="1"/>
  <c r="R7" i="2" s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U2" i="2" s="1"/>
  <c r="U3" i="2" s="1"/>
  <c r="U4" i="2" s="1"/>
  <c r="U5" i="2" s="1"/>
  <c r="U6" i="2" s="1"/>
  <c r="U7" i="2" s="1"/>
  <c r="U8" i="2" s="1"/>
  <c r="U9" i="2" s="1"/>
  <c r="U10" i="2" s="1"/>
  <c r="U11" i="2" s="1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X2" i="2" s="1"/>
  <c r="X3" i="2" s="1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F18" i="2"/>
  <c r="F19" i="2" s="1"/>
  <c r="F20" i="2" s="1"/>
  <c r="F21" i="2" s="1"/>
  <c r="F22" i="2" s="1"/>
  <c r="F23" i="2" s="1"/>
  <c r="F24" i="2" s="1"/>
  <c r="F25" i="2" s="1"/>
  <c r="F26" i="2" s="1"/>
  <c r="I2" i="2" s="1"/>
  <c r="I3" i="2" s="1"/>
  <c r="I4" i="2" s="1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L2" i="2" s="1"/>
  <c r="L3" i="2" s="1"/>
  <c r="L4" i="2" s="1"/>
  <c r="L5" i="2" s="1"/>
  <c r="L6" i="2" s="1"/>
  <c r="L7" i="2" s="1"/>
  <c r="L8" i="2" s="1"/>
  <c r="L9" i="2" s="1"/>
  <c r="L10" i="2" s="1"/>
  <c r="L11" i="2" s="1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O2" i="2" s="1"/>
  <c r="O3" i="2" s="1"/>
  <c r="O4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X23" i="2" l="1"/>
  <c r="X24" i="2" s="1"/>
  <c r="X25" i="2" s="1"/>
  <c r="X26" i="2" s="1"/>
  <c r="AA2" i="2" s="1"/>
  <c r="AA3" i="2" s="1"/>
  <c r="AA4" i="2" s="1"/>
  <c r="AA5" i="2" s="1"/>
  <c r="AA6" i="2" s="1"/>
  <c r="AA7" i="2" s="1"/>
  <c r="AA8" i="2" s="1"/>
  <c r="AA9" i="2" s="1"/>
  <c r="AA10" i="2" s="1"/>
  <c r="AA11" i="2" s="1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H123" i="1"/>
  <c r="AA25" i="2" l="1"/>
  <c r="AA26" i="2" s="1"/>
  <c r="AE2" i="2"/>
  <c r="AE3" i="2" s="1"/>
  <c r="AE4" i="2" s="1"/>
  <c r="D43" i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l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G59" i="1"/>
  <c r="K39" i="5"/>
  <c r="L39" i="5" s="1"/>
  <c r="BS2" i="7"/>
  <c r="BS3" i="7" s="1"/>
  <c r="BS4" i="7" s="1"/>
  <c r="BS5" i="7" s="1"/>
  <c r="BS6" i="7" s="1"/>
  <c r="BS7" i="7" s="1"/>
  <c r="BS8" i="7" s="1"/>
  <c r="BS9" i="7" s="1"/>
  <c r="BS10" i="7" s="1"/>
  <c r="BS11" i="7" s="1"/>
  <c r="BS12" i="7" s="1"/>
  <c r="BS13" i="7" s="1"/>
  <c r="BS14" i="7" s="1"/>
  <c r="BS15" i="7" s="1"/>
  <c r="BS16" i="7" s="1"/>
  <c r="BS17" i="7" s="1"/>
  <c r="BS18" i="7" s="1"/>
  <c r="BS19" i="7" s="1"/>
  <c r="BS20" i="7" s="1"/>
  <c r="BW21" i="7" l="1"/>
  <c r="BW2" i="7"/>
  <c r="BW3" i="7" s="1"/>
  <c r="BW4" i="7" s="1"/>
  <c r="BW5" i="7" s="1"/>
  <c r="BW6" i="7" s="1"/>
  <c r="BW7" i="7" s="1"/>
  <c r="BW8" i="7" s="1"/>
  <c r="BW9" i="7" s="1"/>
  <c r="BW10" i="7" s="1"/>
  <c r="BW11" i="7" s="1"/>
  <c r="BW12" i="7" s="1"/>
  <c r="BW13" i="7" s="1"/>
  <c r="BW14" i="7" s="1"/>
  <c r="BW15" i="7" s="1"/>
  <c r="BW16" i="7" s="1"/>
  <c r="BW17" i="7" s="1"/>
  <c r="BW18" i="7" s="1"/>
  <c r="BW19" i="7" s="1"/>
  <c r="BW20" i="7" s="1"/>
  <c r="CA21" i="7" l="1"/>
  <c r="CA2" i="7"/>
  <c r="CA3" i="7" s="1"/>
  <c r="CA4" i="7" s="1"/>
  <c r="CA5" i="7" s="1"/>
  <c r="CA6" i="7" s="1"/>
  <c r="CA7" i="7" s="1"/>
  <c r="CA8" i="7" s="1"/>
  <c r="CA9" i="7" s="1"/>
  <c r="CA10" i="7" s="1"/>
  <c r="CA11" i="7" s="1"/>
  <c r="CA12" i="7" s="1"/>
  <c r="CA13" i="7" s="1"/>
  <c r="CA14" i="7" s="1"/>
  <c r="CA15" i="7" s="1"/>
  <c r="CA16" i="7" s="1"/>
  <c r="CA17" i="7" s="1"/>
  <c r="CA18" i="7" s="1"/>
  <c r="CA19" i="7" s="1"/>
  <c r="CA20" i="7" s="1"/>
  <c r="CE22" i="7" l="1"/>
  <c r="CE2" i="7"/>
  <c r="CE3" i="7" s="1"/>
  <c r="CE4" i="7" s="1"/>
  <c r="CE5" i="7" s="1"/>
  <c r="CE6" i="7" s="1"/>
  <c r="CE7" i="7" s="1"/>
  <c r="CE8" i="7" s="1"/>
  <c r="CE9" i="7" s="1"/>
  <c r="CE10" i="7" s="1"/>
  <c r="CE11" i="7" s="1"/>
  <c r="CE12" i="7" s="1"/>
  <c r="CE13" i="7" s="1"/>
  <c r="CE14" i="7" s="1"/>
  <c r="CE15" i="7" s="1"/>
  <c r="CE16" i="7" s="1"/>
  <c r="CE17" i="7" s="1"/>
  <c r="CE18" i="7" s="1"/>
  <c r="CE19" i="7" s="1"/>
  <c r="CE20" i="7" s="1"/>
  <c r="CI2" i="7" l="1"/>
  <c r="CI3" i="7" s="1"/>
  <c r="CI4" i="7" s="1"/>
  <c r="CI5" i="7" s="1"/>
  <c r="CI6" i="7" s="1"/>
  <c r="CI7" i="7" s="1"/>
  <c r="CI8" i="7" s="1"/>
  <c r="CI9" i="7" s="1"/>
  <c r="CI10" i="7" s="1"/>
  <c r="CI11" i="7" s="1"/>
  <c r="CI12" i="7" s="1"/>
  <c r="CI13" i="7" s="1"/>
  <c r="CI14" i="7" s="1"/>
  <c r="CI15" i="7" s="1"/>
  <c r="CI16" i="7" s="1"/>
  <c r="CI17" i="7" s="1"/>
  <c r="CI18" i="7" s="1"/>
  <c r="CI19" i="7" s="1"/>
  <c r="CI20" i="7" s="1"/>
  <c r="CI22" i="7"/>
</calcChain>
</file>

<file path=xl/sharedStrings.xml><?xml version="1.0" encoding="utf-8"?>
<sst xmlns="http://schemas.openxmlformats.org/spreadsheetml/2006/main" count="314" uniqueCount="31">
  <si>
    <t>Date</t>
  </si>
  <si>
    <t>Newcase</t>
  </si>
  <si>
    <t>Cases</t>
  </si>
  <si>
    <t>Totalcase</t>
  </si>
  <si>
    <t>Active</t>
  </si>
  <si>
    <t>Recoverd</t>
  </si>
  <si>
    <t>Deaths</t>
  </si>
  <si>
    <t>%</t>
  </si>
  <si>
    <t>NewC</t>
  </si>
  <si>
    <t>TotalC</t>
  </si>
  <si>
    <t>ALL TTL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</si>
  <si>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</si>
  <si>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</si>
  <si>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</si>
  <si>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</si>
  <si>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</si>
  <si>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</si>
  <si>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</si>
  <si>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</si>
  <si>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</si>
  <si>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</si>
  <si>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</si>
  <si>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</si>
  <si>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Monthly Coronavirus Total of Malaysia From 15/02/2020 UP TO NOW</t>
  </si>
  <si>
    <t>difference</t>
  </si>
  <si>
    <t>TTL ALL</t>
  </si>
  <si>
    <t>Die</t>
  </si>
  <si>
    <t>TTL Die</t>
  </si>
  <si>
    <t>avg21days=</t>
  </si>
  <si>
    <t>TTL Case</t>
  </si>
  <si>
    <t>28-1181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</si>
</sst>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4409]dd/mm/yyyy;@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7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4" fillId="0" borderId="0" xfId="1" applyNumberFormat="1" applyFont="1"/>
    <xf numFmtId="164" fontId="1" fillId="0" borderId="0" xfId="1" applyNumberFormat="1" applyFont="1" applyAlignment="1">
      <alignment horizontal="center"/>
    </xf>
    <xf numFmtId="164" fontId="7" fillId="0" borderId="0" xfId="1" applyNumberFormat="1" applyFont="1"/>
    <xf numFmtId="43" fontId="0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0" fontId="7" fillId="0" borderId="0" xfId="0" applyFont="1"/>
    <xf numFmtId="1" fontId="0" fillId="0" borderId="0" xfId="0" applyNumberFormat="1"/>
    <xf numFmtId="1" fontId="5" fillId="0" borderId="0" xfId="0" applyNumberFormat="1" applyFont="1"/>
    <xf numFmtId="164" fontId="8" fillId="2" borderId="0" xfId="1" applyNumberFormat="1" applyFont="1" applyFill="1"/>
    <xf numFmtId="164" fontId="9" fillId="0" borderId="0" xfId="1" applyNumberFormat="1" applyFont="1"/>
    <xf numFmtId="164" fontId="0" fillId="0" borderId="0" xfId="1" applyNumberFormat="1" applyFont="1"/>
    <xf numFmtId="164" fontId="11" fillId="0" borderId="0" xfId="1" applyNumberFormat="1" applyFont="1"/>
    <xf numFmtId="164" fontId="12" fillId="0" borderId="0" xfId="0" applyNumberFormat="1" applyFont="1"/>
    <xf numFmtId="16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7" fillId="5" borderId="0" xfId="0" applyFont="1" applyFill="1"/>
    <xf numFmtId="1" fontId="0" fillId="3" borderId="0" xfId="0" applyNumberFormat="1" applyFill="1"/>
    <xf numFmtId="1" fontId="0" fillId="5" borderId="0" xfId="0" applyNumberFormat="1" applyFill="1"/>
    <xf numFmtId="1" fontId="5" fillId="5" borderId="0" xfId="0" applyNumberFormat="1" applyFont="1" applyFill="1"/>
    <xf numFmtId="1" fontId="5" fillId="3" borderId="0" xfId="0" applyNumberFormat="1" applyFont="1" applyFill="1"/>
    <xf numFmtId="3" fontId="0" fillId="0" borderId="0" xfId="0" applyNumberFormat="1"/>
    <xf numFmtId="164" fontId="5" fillId="0" borderId="0" xfId="0" applyNumberFormat="1" applyFont="1"/>
    <xf numFmtId="164" fontId="13" fillId="2" borderId="0" xfId="1" applyNumberFormat="1" applyFont="1" applyFill="1"/>
    <xf numFmtId="164" fontId="13" fillId="6" borderId="0" xfId="1" applyNumberFormat="1" applyFont="1" applyFill="1"/>
    <xf numFmtId="164" fontId="13" fillId="7" borderId="0" xfId="1" applyNumberFormat="1" applyFont="1" applyFill="1"/>
    <xf numFmtId="164" fontId="2" fillId="0" borderId="0" xfId="1" applyNumberFormat="1" applyFont="1" applyAlignment="1">
      <alignment horizontal="center"/>
    </xf>
    <xf numFmtId="164" fontId="5" fillId="0" borderId="0" xfId="1" applyNumberFormat="1" applyFont="1"/>
    <xf numFmtId="164" fontId="14" fillId="0" borderId="0" xfId="1" applyNumberFormat="1" applyFont="1"/>
    <xf numFmtId="14" fontId="2" fillId="0" borderId="0" xfId="0" applyNumberFormat="1" applyFont="1" applyAlignment="1">
      <alignment horizontal="center"/>
    </xf>
    <xf numFmtId="14" fontId="15" fillId="0" borderId="0" xfId="0" applyNumberFormat="1" applyFont="1"/>
    <xf numFmtId="0" fontId="15" fillId="0" borderId="0" xfId="0" applyFont="1"/>
    <xf numFmtId="0" fontId="15" fillId="4" borderId="0" xfId="0" applyFont="1" applyFill="1"/>
    <xf numFmtId="164" fontId="15" fillId="0" borderId="0" xfId="0" applyNumberFormat="1" applyFont="1"/>
    <xf numFmtId="164" fontId="17" fillId="2" borderId="0" xfId="1" applyNumberFormat="1" applyFont="1" applyFill="1"/>
    <xf numFmtId="164" fontId="17" fillId="6" borderId="0" xfId="1" applyNumberFormat="1" applyFont="1" applyFill="1"/>
    <xf numFmtId="164" fontId="15" fillId="0" borderId="0" xfId="1" applyNumberFormat="1" applyFont="1"/>
    <xf numFmtId="164" fontId="2" fillId="0" borderId="0" xfId="1" applyNumberFormat="1" applyFont="1" applyAlignment="1">
      <alignment horizontal="right"/>
    </xf>
    <xf numFmtId="164" fontId="17" fillId="2" borderId="0" xfId="1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15" fillId="0" borderId="0" xfId="0" applyNumberFormat="1" applyFont="1" applyAlignment="1">
      <alignment horizontal="center"/>
    </xf>
    <xf numFmtId="0" fontId="15" fillId="0" borderId="0" xfId="1" applyNumberFormat="1" applyFont="1"/>
    <xf numFmtId="0" fontId="2" fillId="0" borderId="0" xfId="0" applyFont="1"/>
    <xf numFmtId="164" fontId="1" fillId="0" borderId="0" xfId="1" applyNumberFormat="1" applyFont="1"/>
    <xf numFmtId="43" fontId="1" fillId="0" borderId="0" xfId="1" applyFont="1" applyAlignment="1">
      <alignment horizontal="center"/>
    </xf>
    <xf numFmtId="43" fontId="15" fillId="0" borderId="0" xfId="1" applyFont="1"/>
    <xf numFmtId="43" fontId="0" fillId="0" borderId="0" xfId="1" applyFont="1"/>
    <xf numFmtId="164" fontId="2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0" xfId="0" applyFont="1" applyFill="1"/>
    <xf numFmtId="1" fontId="15" fillId="4" borderId="0" xfId="0" applyNumberFormat="1" applyFont="1" applyFill="1"/>
    <xf numFmtId="0" fontId="17" fillId="4" borderId="0" xfId="1" applyNumberFormat="1" applyFont="1" applyFill="1"/>
    <xf numFmtId="164" fontId="1" fillId="4" borderId="0" xfId="1" applyNumberFormat="1" applyFont="1" applyFill="1" applyAlignment="1">
      <alignment horizontal="center"/>
    </xf>
    <xf numFmtId="164" fontId="15" fillId="4" borderId="0" xfId="1" applyNumberFormat="1" applyFont="1" applyFill="1"/>
    <xf numFmtId="164" fontId="0" fillId="4" borderId="0" xfId="1" applyNumberFormat="1" applyFont="1" applyFill="1"/>
    <xf numFmtId="43" fontId="1" fillId="0" borderId="0" xfId="1" applyFont="1"/>
    <xf numFmtId="164" fontId="1" fillId="0" borderId="0" xfId="0" applyNumberFormat="1" applyFont="1"/>
    <xf numFmtId="164" fontId="18" fillId="4" borderId="0" xfId="1" applyNumberFormat="1" applyFont="1" applyFill="1"/>
    <xf numFmtId="0" fontId="18" fillId="4" borderId="0" xfId="0" applyFont="1" applyFill="1" applyAlignment="1">
      <alignment horizontal="center"/>
    </xf>
    <xf numFmtId="0" fontId="19" fillId="4" borderId="0" xfId="0" applyFont="1" applyFill="1"/>
    <xf numFmtId="0" fontId="20" fillId="4" borderId="0" xfId="0" applyFont="1" applyFill="1"/>
    <xf numFmtId="164" fontId="18" fillId="4" borderId="0" xfId="1" applyNumberFormat="1" applyFont="1" applyFill="1" applyAlignment="1">
      <alignment horizontal="center" vertical="center"/>
    </xf>
    <xf numFmtId="164" fontId="21" fillId="4" borderId="0" xfId="1" applyNumberFormat="1" applyFont="1" applyFill="1" applyAlignment="1">
      <alignment horizontal="center"/>
    </xf>
    <xf numFmtId="164" fontId="21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22" fillId="0" borderId="0" xfId="1" applyNumberFormat="1" applyFont="1"/>
    <xf numFmtId="0" fontId="5" fillId="0" borderId="0" xfId="0" applyFont="1"/>
    <xf numFmtId="0" fontId="0" fillId="0" borderId="0" xfId="0" applyAlignment="1">
      <alignment horizontal="center"/>
    </xf>
    <xf numFmtId="14" fontId="2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7" fillId="2" borderId="0" xfId="0" applyNumberFormat="1" applyFont="1" applyFill="1"/>
    <xf numFmtId="164" fontId="17" fillId="2" borderId="0" xfId="0" applyNumberFormat="1" applyFont="1" applyFill="1" applyAlignment="1">
      <alignment horizontal="center"/>
    </xf>
    <xf numFmtId="165" fontId="15" fillId="0" borderId="0" xfId="0" applyNumberFormat="1" applyFont="1"/>
    <xf numFmtId="14" fontId="21" fillId="0" borderId="0" xfId="0" applyNumberFormat="1" applyFont="1" applyAlignment="1">
      <alignment horizontal="center"/>
    </xf>
    <xf numFmtId="0" fontId="16" fillId="0" borderId="0" xfId="0" applyFont="1"/>
    <xf numFmtId="14" fontId="2" fillId="0" borderId="0" xfId="0" applyNumberFormat="1" applyFont="1"/>
    <xf numFmtId="14" fontId="23" fillId="0" borderId="0" xfId="0" applyNumberFormat="1" applyFont="1"/>
    <xf numFmtId="165" fontId="2" fillId="0" borderId="0" xfId="0" applyNumberFormat="1" applyFont="1"/>
    <xf numFmtId="164" fontId="16" fillId="0" borderId="0" xfId="0" applyNumberFormat="1" applyFont="1"/>
    <xf numFmtId="1" fontId="23" fillId="4" borderId="0" xfId="0" applyNumberFormat="1" applyFont="1" applyFill="1"/>
    <xf numFmtId="0" fontId="24" fillId="0" borderId="0" xfId="0" applyFont="1" applyAlignment="1">
      <alignment horizontal="center"/>
    </xf>
    <xf numFmtId="14" fontId="24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3" fillId="4" borderId="0" xfId="0" applyFont="1" applyFill="1"/>
    <xf numFmtId="164" fontId="24" fillId="4" borderId="0" xfId="1" applyNumberFormat="1" applyFont="1" applyFill="1"/>
    <xf numFmtId="3" fontId="15" fillId="0" borderId="0" xfId="0" applyNumberFormat="1" applyFont="1"/>
    <xf numFmtId="164" fontId="2" fillId="0" borderId="0" xfId="1" applyNumberFormat="1" applyFont="1"/>
    <xf numFmtId="14" fontId="15" fillId="0" borderId="0" xfId="1" applyNumberFormat="1" applyFont="1"/>
    <xf numFmtId="0" fontId="10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"/>
  <sheetViews>
    <sheetView topLeftCell="A243" workbookViewId="0">
      <selection activeCell="H258" sqref="H258"/>
    </sheetView>
  </sheetViews>
  <sheetFormatPr defaultRowHeight="15" x14ac:dyDescent="0.25"/>
  <cols>
    <col min="1" max="1" width="10.7109375" bestFit="1" customWidth="1"/>
    <col min="2" max="2" width="5.28515625" bestFit="1" customWidth="1"/>
    <col min="3" max="3" width="8" bestFit="1" customWidth="1"/>
    <col min="4" max="4" width="10.5703125" bestFit="1" customWidth="1"/>
    <col min="5" max="5" width="9" style="33" bestFit="1" customWidth="1"/>
    <col min="6" max="6" width="9.42578125" style="5" bestFit="1" customWidth="1"/>
    <col min="7" max="7" width="7" style="7" bestFit="1" customWidth="1"/>
    <col min="8" max="8" width="9.5703125" style="8" bestFit="1" customWidth="1"/>
  </cols>
  <sheetData>
    <row r="1" spans="1:8" x14ac:dyDescent="0.25">
      <c r="A1" s="2" t="s">
        <v>0</v>
      </c>
      <c r="B1" s="2" t="s">
        <v>2</v>
      </c>
      <c r="C1" s="2" t="s">
        <v>1</v>
      </c>
      <c r="D1" s="2" t="s">
        <v>3</v>
      </c>
      <c r="E1" s="32" t="s">
        <v>6</v>
      </c>
      <c r="F1" s="4" t="s">
        <v>5</v>
      </c>
      <c r="G1" s="6" t="s">
        <v>4</v>
      </c>
      <c r="H1" s="9" t="s">
        <v>7</v>
      </c>
    </row>
    <row r="2" spans="1:8" x14ac:dyDescent="0.25">
      <c r="A2" s="1">
        <v>43876</v>
      </c>
      <c r="B2">
        <v>22</v>
      </c>
      <c r="C2">
        <v>22</v>
      </c>
      <c r="D2">
        <v>22</v>
      </c>
    </row>
    <row r="3" spans="1:8" x14ac:dyDescent="0.25">
      <c r="A3" s="1">
        <v>43889</v>
      </c>
      <c r="C3">
        <v>3</v>
      </c>
      <c r="D3">
        <v>25</v>
      </c>
    </row>
    <row r="4" spans="1:8" x14ac:dyDescent="0.25">
      <c r="A4" s="1">
        <v>43891</v>
      </c>
      <c r="C4">
        <v>4</v>
      </c>
      <c r="D4">
        <v>29</v>
      </c>
    </row>
    <row r="5" spans="1:8" x14ac:dyDescent="0.25">
      <c r="A5" s="1">
        <v>43893</v>
      </c>
      <c r="C5">
        <v>7</v>
      </c>
      <c r="D5">
        <v>36</v>
      </c>
    </row>
    <row r="6" spans="1:8" x14ac:dyDescent="0.25">
      <c r="A6" s="1">
        <v>43894</v>
      </c>
      <c r="C6">
        <v>14</v>
      </c>
      <c r="D6">
        <v>50</v>
      </c>
    </row>
    <row r="7" spans="1:8" x14ac:dyDescent="0.25">
      <c r="A7" s="1">
        <v>43895</v>
      </c>
      <c r="C7">
        <v>5</v>
      </c>
      <c r="D7">
        <v>55</v>
      </c>
    </row>
    <row r="8" spans="1:8" x14ac:dyDescent="0.25">
      <c r="A8" s="1">
        <v>43896</v>
      </c>
      <c r="C8">
        <v>28</v>
      </c>
      <c r="D8">
        <v>83</v>
      </c>
    </row>
    <row r="9" spans="1:8" x14ac:dyDescent="0.25">
      <c r="A9" s="1">
        <v>43897</v>
      </c>
      <c r="C9">
        <v>10</v>
      </c>
      <c r="D9">
        <v>93</v>
      </c>
    </row>
    <row r="10" spans="1:8" x14ac:dyDescent="0.25">
      <c r="A10" s="1">
        <v>43898</v>
      </c>
      <c r="C10">
        <v>6</v>
      </c>
      <c r="D10">
        <v>99</v>
      </c>
    </row>
    <row r="11" spans="1:8" x14ac:dyDescent="0.25">
      <c r="A11" s="1">
        <v>43899</v>
      </c>
      <c r="C11">
        <v>18</v>
      </c>
      <c r="D11">
        <v>117</v>
      </c>
    </row>
    <row r="12" spans="1:8" x14ac:dyDescent="0.25">
      <c r="A12" s="1">
        <v>43900</v>
      </c>
      <c r="C12">
        <v>12</v>
      </c>
      <c r="D12">
        <v>129</v>
      </c>
    </row>
    <row r="13" spans="1:8" x14ac:dyDescent="0.25">
      <c r="A13" s="1">
        <v>43901</v>
      </c>
      <c r="C13">
        <v>20</v>
      </c>
      <c r="D13">
        <v>149</v>
      </c>
    </row>
    <row r="14" spans="1:8" x14ac:dyDescent="0.25">
      <c r="A14" s="1">
        <v>43902</v>
      </c>
      <c r="C14">
        <v>9</v>
      </c>
      <c r="D14">
        <v>158</v>
      </c>
    </row>
    <row r="15" spans="1:8" x14ac:dyDescent="0.25">
      <c r="A15" s="1">
        <v>43903</v>
      </c>
      <c r="C15">
        <v>39</v>
      </c>
      <c r="D15">
        <v>197</v>
      </c>
    </row>
    <row r="16" spans="1:8" x14ac:dyDescent="0.25">
      <c r="A16" s="1">
        <v>43904</v>
      </c>
      <c r="C16">
        <v>41</v>
      </c>
      <c r="D16">
        <v>238</v>
      </c>
    </row>
    <row r="17" spans="1:5" x14ac:dyDescent="0.25">
      <c r="A17" s="1">
        <v>43905</v>
      </c>
      <c r="C17">
        <v>190</v>
      </c>
      <c r="D17">
        <v>428</v>
      </c>
    </row>
    <row r="18" spans="1:5" x14ac:dyDescent="0.25">
      <c r="A18" s="1">
        <v>43906</v>
      </c>
      <c r="C18">
        <v>138</v>
      </c>
      <c r="D18">
        <v>566</v>
      </c>
    </row>
    <row r="19" spans="1:5" x14ac:dyDescent="0.25">
      <c r="A19" s="1">
        <v>43907</v>
      </c>
      <c r="C19">
        <v>107</v>
      </c>
      <c r="D19">
        <v>673</v>
      </c>
      <c r="E19" s="33">
        <v>2</v>
      </c>
    </row>
    <row r="20" spans="1:5" x14ac:dyDescent="0.25">
      <c r="A20" s="1">
        <v>43908</v>
      </c>
      <c r="C20">
        <v>117</v>
      </c>
      <c r="D20">
        <v>790</v>
      </c>
    </row>
    <row r="21" spans="1:5" x14ac:dyDescent="0.25">
      <c r="A21" s="1">
        <v>43909</v>
      </c>
      <c r="C21">
        <v>110</v>
      </c>
      <c r="D21">
        <v>900</v>
      </c>
    </row>
    <row r="22" spans="1:5" x14ac:dyDescent="0.25">
      <c r="A22" s="1">
        <v>43910</v>
      </c>
      <c r="C22">
        <v>130</v>
      </c>
      <c r="D22">
        <v>1030</v>
      </c>
      <c r="E22" s="15">
        <v>1</v>
      </c>
    </row>
    <row r="23" spans="1:5" x14ac:dyDescent="0.25">
      <c r="A23" s="1">
        <v>43911</v>
      </c>
      <c r="C23">
        <v>153</v>
      </c>
      <c r="D23">
        <v>1183</v>
      </c>
      <c r="E23" s="15">
        <v>5</v>
      </c>
    </row>
    <row r="24" spans="1:5" x14ac:dyDescent="0.25">
      <c r="A24" s="1">
        <v>43912</v>
      </c>
      <c r="C24">
        <v>123</v>
      </c>
      <c r="D24">
        <v>1306</v>
      </c>
      <c r="E24" s="15">
        <v>2</v>
      </c>
    </row>
    <row r="25" spans="1:5" x14ac:dyDescent="0.25">
      <c r="A25" s="1">
        <v>43913</v>
      </c>
      <c r="C25">
        <v>212</v>
      </c>
      <c r="D25">
        <v>1518</v>
      </c>
      <c r="E25" s="15">
        <v>4</v>
      </c>
    </row>
    <row r="26" spans="1:5" x14ac:dyDescent="0.25">
      <c r="A26" s="1">
        <v>43914</v>
      </c>
      <c r="C26">
        <v>106</v>
      </c>
      <c r="D26">
        <v>1624</v>
      </c>
      <c r="E26" s="15">
        <v>2</v>
      </c>
    </row>
    <row r="27" spans="1:5" x14ac:dyDescent="0.25">
      <c r="A27" s="1">
        <v>43915</v>
      </c>
      <c r="C27">
        <v>172</v>
      </c>
      <c r="D27">
        <v>1796</v>
      </c>
      <c r="E27" s="15">
        <v>4</v>
      </c>
    </row>
    <row r="28" spans="1:5" x14ac:dyDescent="0.25">
      <c r="A28" s="1">
        <v>43916</v>
      </c>
      <c r="C28">
        <v>235</v>
      </c>
      <c r="D28">
        <v>2031</v>
      </c>
      <c r="E28" s="15">
        <v>3</v>
      </c>
    </row>
    <row r="29" spans="1:5" x14ac:dyDescent="0.25">
      <c r="A29" s="1">
        <v>43917</v>
      </c>
      <c r="C29">
        <v>130</v>
      </c>
      <c r="D29">
        <v>2161</v>
      </c>
      <c r="E29" s="15">
        <v>3</v>
      </c>
    </row>
    <row r="30" spans="1:5" x14ac:dyDescent="0.25">
      <c r="A30" s="1">
        <v>43918</v>
      </c>
      <c r="C30">
        <v>159</v>
      </c>
      <c r="D30">
        <v>2320</v>
      </c>
      <c r="E30" s="15">
        <v>1</v>
      </c>
    </row>
    <row r="31" spans="1:5" x14ac:dyDescent="0.25">
      <c r="A31" s="1">
        <v>43919</v>
      </c>
      <c r="C31">
        <v>150</v>
      </c>
      <c r="D31">
        <v>2470</v>
      </c>
      <c r="E31" s="15">
        <v>8</v>
      </c>
    </row>
    <row r="32" spans="1:5" x14ac:dyDescent="0.25">
      <c r="A32" s="1">
        <v>43920</v>
      </c>
      <c r="C32">
        <v>156</v>
      </c>
      <c r="D32">
        <v>2626</v>
      </c>
      <c r="E32" s="15">
        <v>2</v>
      </c>
    </row>
    <row r="33" spans="1:5" x14ac:dyDescent="0.25">
      <c r="A33" s="1">
        <v>43921</v>
      </c>
      <c r="C33">
        <v>140</v>
      </c>
      <c r="D33">
        <v>2766</v>
      </c>
      <c r="E33" s="15">
        <v>6</v>
      </c>
    </row>
    <row r="34" spans="1:5" x14ac:dyDescent="0.25">
      <c r="A34" s="1">
        <v>43922</v>
      </c>
      <c r="C34">
        <v>142</v>
      </c>
      <c r="D34">
        <v>2908</v>
      </c>
      <c r="E34" s="15">
        <v>2</v>
      </c>
    </row>
    <row r="35" spans="1:5" x14ac:dyDescent="0.25">
      <c r="A35" s="1">
        <v>43923</v>
      </c>
      <c r="C35">
        <v>208</v>
      </c>
      <c r="D35">
        <v>3116</v>
      </c>
      <c r="E35" s="15">
        <v>5</v>
      </c>
    </row>
    <row r="36" spans="1:5" x14ac:dyDescent="0.25">
      <c r="A36" s="1">
        <v>43924</v>
      </c>
      <c r="C36">
        <v>217</v>
      </c>
      <c r="D36">
        <v>3333</v>
      </c>
      <c r="E36" s="15">
        <v>3</v>
      </c>
    </row>
    <row r="37" spans="1:5" x14ac:dyDescent="0.25">
      <c r="A37" s="1">
        <v>43925</v>
      </c>
      <c r="C37">
        <v>150</v>
      </c>
      <c r="D37">
        <v>3483</v>
      </c>
      <c r="E37" s="15">
        <v>4</v>
      </c>
    </row>
    <row r="38" spans="1:5" x14ac:dyDescent="0.25">
      <c r="A38" s="1">
        <v>43926</v>
      </c>
      <c r="C38">
        <v>179</v>
      </c>
      <c r="D38">
        <v>3662</v>
      </c>
      <c r="E38" s="15">
        <v>4</v>
      </c>
    </row>
    <row r="39" spans="1:5" x14ac:dyDescent="0.25">
      <c r="A39" s="1">
        <v>43927</v>
      </c>
      <c r="C39">
        <v>131</v>
      </c>
      <c r="D39">
        <v>3793</v>
      </c>
      <c r="E39" s="15">
        <v>1</v>
      </c>
    </row>
    <row r="40" spans="1:5" x14ac:dyDescent="0.25">
      <c r="A40" s="1">
        <v>43928</v>
      </c>
      <c r="C40">
        <v>170</v>
      </c>
      <c r="D40">
        <v>3963</v>
      </c>
      <c r="E40" s="15">
        <v>1</v>
      </c>
    </row>
    <row r="41" spans="1:5" x14ac:dyDescent="0.25">
      <c r="A41" s="1">
        <v>43929</v>
      </c>
      <c r="C41">
        <v>156</v>
      </c>
      <c r="D41">
        <v>4119</v>
      </c>
      <c r="E41" s="15">
        <v>2</v>
      </c>
    </row>
    <row r="42" spans="1:5" x14ac:dyDescent="0.25">
      <c r="A42" s="1">
        <v>43930</v>
      </c>
      <c r="C42">
        <v>109</v>
      </c>
      <c r="D42">
        <v>4228</v>
      </c>
      <c r="E42" s="15">
        <v>2</v>
      </c>
    </row>
    <row r="43" spans="1:5" x14ac:dyDescent="0.25">
      <c r="A43" s="1">
        <v>43931</v>
      </c>
      <c r="C43">
        <v>118</v>
      </c>
      <c r="D43">
        <f>D42+C43</f>
        <v>4346</v>
      </c>
      <c r="E43" s="15">
        <v>3</v>
      </c>
    </row>
    <row r="44" spans="1:5" x14ac:dyDescent="0.25">
      <c r="A44" s="1">
        <v>43932</v>
      </c>
      <c r="C44">
        <v>184</v>
      </c>
      <c r="D44">
        <f t="shared" ref="D44:D109" si="0">D43+C44</f>
        <v>4530</v>
      </c>
      <c r="E44" s="15">
        <v>3</v>
      </c>
    </row>
    <row r="45" spans="1:5" x14ac:dyDescent="0.25">
      <c r="A45" s="1">
        <v>43933</v>
      </c>
      <c r="C45">
        <v>153</v>
      </c>
      <c r="D45">
        <f t="shared" si="0"/>
        <v>4683</v>
      </c>
      <c r="E45" s="15">
        <v>3</v>
      </c>
    </row>
    <row r="46" spans="1:5" x14ac:dyDescent="0.25">
      <c r="A46" s="1">
        <v>43934</v>
      </c>
      <c r="C46">
        <v>134</v>
      </c>
      <c r="D46">
        <f t="shared" si="0"/>
        <v>4817</v>
      </c>
      <c r="E46" s="15">
        <v>1</v>
      </c>
    </row>
    <row r="47" spans="1:5" x14ac:dyDescent="0.25">
      <c r="A47" s="1">
        <v>43935</v>
      </c>
      <c r="C47">
        <v>170</v>
      </c>
      <c r="D47">
        <f t="shared" si="0"/>
        <v>4987</v>
      </c>
      <c r="E47" s="15">
        <v>5</v>
      </c>
    </row>
    <row r="48" spans="1:5" x14ac:dyDescent="0.25">
      <c r="A48" s="1">
        <v>43936</v>
      </c>
      <c r="C48">
        <v>85</v>
      </c>
      <c r="D48">
        <f t="shared" si="0"/>
        <v>5072</v>
      </c>
      <c r="E48" s="15">
        <v>1</v>
      </c>
    </row>
    <row r="49" spans="1:7" x14ac:dyDescent="0.25">
      <c r="A49" s="1">
        <v>43937</v>
      </c>
      <c r="C49">
        <v>110</v>
      </c>
      <c r="D49">
        <f t="shared" si="0"/>
        <v>5182</v>
      </c>
      <c r="E49" s="15">
        <v>1</v>
      </c>
    </row>
    <row r="50" spans="1:7" x14ac:dyDescent="0.25">
      <c r="A50" s="1">
        <v>43938</v>
      </c>
      <c r="C50">
        <v>69</v>
      </c>
      <c r="D50">
        <f t="shared" si="0"/>
        <v>5251</v>
      </c>
      <c r="E50" s="15">
        <v>2</v>
      </c>
    </row>
    <row r="51" spans="1:7" x14ac:dyDescent="0.25">
      <c r="A51" s="1">
        <v>43939</v>
      </c>
      <c r="C51">
        <v>54</v>
      </c>
      <c r="D51">
        <f t="shared" si="0"/>
        <v>5305</v>
      </c>
      <c r="E51" s="15">
        <v>2</v>
      </c>
    </row>
    <row r="52" spans="1:7" x14ac:dyDescent="0.25">
      <c r="A52" s="1">
        <v>43940</v>
      </c>
      <c r="C52">
        <v>84</v>
      </c>
      <c r="D52">
        <f t="shared" si="0"/>
        <v>5389</v>
      </c>
      <c r="E52" s="15">
        <v>1</v>
      </c>
    </row>
    <row r="53" spans="1:7" x14ac:dyDescent="0.25">
      <c r="A53" s="1">
        <v>43941</v>
      </c>
      <c r="C53">
        <v>36</v>
      </c>
      <c r="D53">
        <f t="shared" si="0"/>
        <v>5425</v>
      </c>
    </row>
    <row r="54" spans="1:7" x14ac:dyDescent="0.25">
      <c r="A54" s="1">
        <v>43942</v>
      </c>
      <c r="C54">
        <v>57</v>
      </c>
      <c r="D54">
        <f t="shared" si="0"/>
        <v>5482</v>
      </c>
      <c r="E54" s="15">
        <v>3</v>
      </c>
    </row>
    <row r="55" spans="1:7" x14ac:dyDescent="0.25">
      <c r="A55" s="1">
        <v>43943</v>
      </c>
      <c r="C55">
        <v>50</v>
      </c>
      <c r="D55">
        <f t="shared" si="0"/>
        <v>5532</v>
      </c>
      <c r="E55" s="15">
        <v>1</v>
      </c>
    </row>
    <row r="56" spans="1:7" x14ac:dyDescent="0.25">
      <c r="A56" s="1">
        <v>43944</v>
      </c>
      <c r="C56">
        <v>71</v>
      </c>
      <c r="D56">
        <f t="shared" si="0"/>
        <v>5603</v>
      </c>
      <c r="E56" s="15">
        <v>2</v>
      </c>
    </row>
    <row r="57" spans="1:7" x14ac:dyDescent="0.25">
      <c r="A57" s="1">
        <v>43945</v>
      </c>
      <c r="C57">
        <v>88</v>
      </c>
      <c r="D57">
        <f t="shared" si="0"/>
        <v>5691</v>
      </c>
      <c r="E57" s="15">
        <v>1</v>
      </c>
    </row>
    <row r="58" spans="1:7" x14ac:dyDescent="0.25">
      <c r="A58" s="1">
        <v>43946</v>
      </c>
      <c r="C58">
        <v>51</v>
      </c>
      <c r="D58">
        <f t="shared" si="0"/>
        <v>5742</v>
      </c>
      <c r="E58" s="15">
        <v>2</v>
      </c>
    </row>
    <row r="59" spans="1:7" x14ac:dyDescent="0.25">
      <c r="A59" s="1">
        <v>43947</v>
      </c>
      <c r="C59">
        <v>38</v>
      </c>
      <c r="D59">
        <f t="shared" si="0"/>
        <v>5780</v>
      </c>
      <c r="F59" s="5">
        <v>3862</v>
      </c>
      <c r="G59" s="7">
        <f>SUM(D59-E59-F59)</f>
        <v>1918</v>
      </c>
    </row>
    <row r="60" spans="1:7" x14ac:dyDescent="0.25">
      <c r="A60" s="1">
        <v>43948</v>
      </c>
      <c r="C60">
        <v>40</v>
      </c>
      <c r="D60">
        <f t="shared" si="0"/>
        <v>5820</v>
      </c>
      <c r="E60" s="15">
        <v>1</v>
      </c>
    </row>
    <row r="61" spans="1:7" x14ac:dyDescent="0.25">
      <c r="A61" s="1">
        <v>43949</v>
      </c>
      <c r="C61">
        <v>31</v>
      </c>
      <c r="D61">
        <f t="shared" si="0"/>
        <v>5851</v>
      </c>
      <c r="E61" s="15">
        <v>1</v>
      </c>
      <c r="F61" s="5">
        <v>4032</v>
      </c>
      <c r="G61" s="7">
        <v>5851</v>
      </c>
    </row>
    <row r="62" spans="1:7" x14ac:dyDescent="0.25">
      <c r="A62" s="1">
        <v>43950</v>
      </c>
      <c r="C62">
        <v>94</v>
      </c>
      <c r="D62">
        <f t="shared" si="0"/>
        <v>5945</v>
      </c>
    </row>
    <row r="63" spans="1:7" x14ac:dyDescent="0.25">
      <c r="A63" s="1">
        <v>43951</v>
      </c>
      <c r="C63">
        <v>57</v>
      </c>
      <c r="D63">
        <f t="shared" si="0"/>
        <v>6002</v>
      </c>
      <c r="E63" s="15">
        <v>2</v>
      </c>
    </row>
    <row r="64" spans="1:7" x14ac:dyDescent="0.25">
      <c r="A64" s="1">
        <v>43952</v>
      </c>
      <c r="C64">
        <v>69</v>
      </c>
      <c r="D64">
        <f t="shared" si="0"/>
        <v>6071</v>
      </c>
      <c r="E64" s="15">
        <v>1</v>
      </c>
    </row>
    <row r="65" spans="1:7" x14ac:dyDescent="0.25">
      <c r="A65" s="1">
        <v>43953</v>
      </c>
      <c r="C65">
        <v>105</v>
      </c>
      <c r="D65">
        <f t="shared" si="0"/>
        <v>6176</v>
      </c>
    </row>
    <row r="66" spans="1:7" x14ac:dyDescent="0.25">
      <c r="A66" s="1">
        <v>43954</v>
      </c>
      <c r="C66">
        <v>122</v>
      </c>
      <c r="D66">
        <f t="shared" si="0"/>
        <v>6298</v>
      </c>
      <c r="E66" s="33">
        <v>2</v>
      </c>
    </row>
    <row r="67" spans="1:7" x14ac:dyDescent="0.25">
      <c r="A67" s="1">
        <v>43955</v>
      </c>
      <c r="C67">
        <v>55</v>
      </c>
      <c r="D67">
        <f t="shared" si="0"/>
        <v>6353</v>
      </c>
    </row>
    <row r="68" spans="1:7" x14ac:dyDescent="0.25">
      <c r="A68" s="1">
        <v>43956</v>
      </c>
      <c r="C68">
        <v>30</v>
      </c>
      <c r="D68">
        <f t="shared" si="0"/>
        <v>6383</v>
      </c>
      <c r="E68" s="33">
        <v>1</v>
      </c>
    </row>
    <row r="69" spans="1:7" x14ac:dyDescent="0.25">
      <c r="A69" s="1">
        <v>43957</v>
      </c>
      <c r="C69">
        <v>45</v>
      </c>
      <c r="D69">
        <f t="shared" si="0"/>
        <v>6428</v>
      </c>
      <c r="E69" s="33">
        <v>1</v>
      </c>
    </row>
    <row r="70" spans="1:7" x14ac:dyDescent="0.25">
      <c r="A70" s="1">
        <v>43958</v>
      </c>
      <c r="C70">
        <v>39</v>
      </c>
      <c r="D70">
        <f t="shared" si="0"/>
        <v>6467</v>
      </c>
    </row>
    <row r="71" spans="1:7" x14ac:dyDescent="0.25">
      <c r="A71" s="1">
        <v>43959</v>
      </c>
      <c r="C71">
        <v>68</v>
      </c>
      <c r="D71">
        <f t="shared" si="0"/>
        <v>6535</v>
      </c>
    </row>
    <row r="72" spans="1:7" x14ac:dyDescent="0.25">
      <c r="A72" s="1">
        <v>43960</v>
      </c>
      <c r="C72">
        <v>54</v>
      </c>
      <c r="D72">
        <f t="shared" si="0"/>
        <v>6589</v>
      </c>
      <c r="E72" s="33">
        <v>1</v>
      </c>
    </row>
    <row r="73" spans="1:7" x14ac:dyDescent="0.25">
      <c r="A73" s="1">
        <v>43961</v>
      </c>
      <c r="C73">
        <v>67</v>
      </c>
      <c r="D73">
        <f t="shared" si="0"/>
        <v>6656</v>
      </c>
    </row>
    <row r="74" spans="1:7" x14ac:dyDescent="0.25">
      <c r="A74" s="1">
        <v>43962</v>
      </c>
      <c r="C74">
        <v>70</v>
      </c>
      <c r="D74">
        <f t="shared" si="0"/>
        <v>6726</v>
      </c>
      <c r="E74" s="33">
        <v>1</v>
      </c>
    </row>
    <row r="75" spans="1:7" x14ac:dyDescent="0.25">
      <c r="A75" s="1">
        <v>43963</v>
      </c>
      <c r="C75">
        <v>16</v>
      </c>
      <c r="D75">
        <f t="shared" si="0"/>
        <v>6742</v>
      </c>
    </row>
    <row r="76" spans="1:7" x14ac:dyDescent="0.25">
      <c r="A76" s="1">
        <v>43964</v>
      </c>
      <c r="C76">
        <v>37</v>
      </c>
      <c r="D76">
        <f t="shared" si="0"/>
        <v>6779</v>
      </c>
      <c r="E76" s="33">
        <v>2</v>
      </c>
    </row>
    <row r="77" spans="1:7" x14ac:dyDescent="0.25">
      <c r="A77" s="1">
        <v>43965</v>
      </c>
      <c r="C77">
        <v>40</v>
      </c>
      <c r="D77">
        <f t="shared" si="0"/>
        <v>6819</v>
      </c>
      <c r="E77" s="33">
        <v>1</v>
      </c>
    </row>
    <row r="78" spans="1:7" x14ac:dyDescent="0.25">
      <c r="A78" s="1">
        <v>43966</v>
      </c>
      <c r="C78">
        <v>36</v>
      </c>
      <c r="D78">
        <f t="shared" si="0"/>
        <v>6855</v>
      </c>
    </row>
    <row r="79" spans="1:7" x14ac:dyDescent="0.25">
      <c r="A79" s="1">
        <v>43967</v>
      </c>
      <c r="C79">
        <v>17</v>
      </c>
      <c r="D79">
        <f t="shared" si="0"/>
        <v>6872</v>
      </c>
      <c r="E79" s="33">
        <v>1</v>
      </c>
    </row>
    <row r="80" spans="1:7" x14ac:dyDescent="0.25">
      <c r="A80" s="1">
        <v>43968</v>
      </c>
      <c r="C80">
        <v>22</v>
      </c>
      <c r="D80">
        <f t="shared" si="0"/>
        <v>6894</v>
      </c>
      <c r="F80" s="5">
        <v>5571</v>
      </c>
      <c r="G80" s="7">
        <v>1210</v>
      </c>
    </row>
    <row r="81" spans="1:5" x14ac:dyDescent="0.25">
      <c r="A81" s="1">
        <v>43969</v>
      </c>
      <c r="C81">
        <v>47</v>
      </c>
      <c r="D81">
        <f t="shared" si="0"/>
        <v>6941</v>
      </c>
    </row>
    <row r="82" spans="1:5" x14ac:dyDescent="0.25">
      <c r="A82" s="1">
        <v>43970</v>
      </c>
      <c r="C82">
        <v>37</v>
      </c>
      <c r="D82">
        <f t="shared" si="0"/>
        <v>6978</v>
      </c>
      <c r="E82" s="33">
        <v>1</v>
      </c>
    </row>
    <row r="83" spans="1:5" x14ac:dyDescent="0.25">
      <c r="A83" s="1">
        <v>43971</v>
      </c>
      <c r="C83">
        <v>31</v>
      </c>
      <c r="D83">
        <f t="shared" si="0"/>
        <v>7009</v>
      </c>
    </row>
    <row r="84" spans="1:5" x14ac:dyDescent="0.25">
      <c r="A84" s="1">
        <v>43972</v>
      </c>
      <c r="C84">
        <v>50</v>
      </c>
      <c r="D84">
        <f t="shared" si="0"/>
        <v>7059</v>
      </c>
    </row>
    <row r="85" spans="1:5" x14ac:dyDescent="0.25">
      <c r="A85" s="1">
        <v>43973</v>
      </c>
      <c r="C85">
        <v>78</v>
      </c>
      <c r="D85">
        <f t="shared" si="0"/>
        <v>7137</v>
      </c>
      <c r="E85" s="33">
        <v>1</v>
      </c>
    </row>
    <row r="86" spans="1:5" x14ac:dyDescent="0.25">
      <c r="A86" s="1">
        <v>43974</v>
      </c>
      <c r="C86">
        <v>48</v>
      </c>
      <c r="D86">
        <f t="shared" si="0"/>
        <v>7185</v>
      </c>
    </row>
    <row r="87" spans="1:5" x14ac:dyDescent="0.25">
      <c r="A87" s="1">
        <v>43975</v>
      </c>
      <c r="C87">
        <v>60</v>
      </c>
      <c r="D87">
        <f t="shared" si="0"/>
        <v>7245</v>
      </c>
    </row>
    <row r="88" spans="1:5" x14ac:dyDescent="0.25">
      <c r="A88" s="1">
        <v>43976</v>
      </c>
      <c r="C88">
        <v>172</v>
      </c>
      <c r="D88">
        <f t="shared" si="0"/>
        <v>7417</v>
      </c>
    </row>
    <row r="89" spans="1:5" x14ac:dyDescent="0.25">
      <c r="A89" s="1">
        <v>43977</v>
      </c>
      <c r="C89">
        <v>187</v>
      </c>
      <c r="D89">
        <f t="shared" si="0"/>
        <v>7604</v>
      </c>
    </row>
    <row r="90" spans="1:5" x14ac:dyDescent="0.25">
      <c r="A90" s="1">
        <v>43978</v>
      </c>
      <c r="C90">
        <v>15</v>
      </c>
      <c r="D90">
        <f t="shared" si="0"/>
        <v>7619</v>
      </c>
    </row>
    <row r="91" spans="1:5" x14ac:dyDescent="0.25">
      <c r="A91" s="1">
        <v>43979</v>
      </c>
      <c r="C91">
        <v>10</v>
      </c>
      <c r="D91">
        <f t="shared" si="0"/>
        <v>7629</v>
      </c>
    </row>
    <row r="92" spans="1:5" x14ac:dyDescent="0.25">
      <c r="A92" s="1">
        <v>43980</v>
      </c>
      <c r="C92">
        <v>103</v>
      </c>
      <c r="D92">
        <f t="shared" si="0"/>
        <v>7732</v>
      </c>
    </row>
    <row r="93" spans="1:5" x14ac:dyDescent="0.25">
      <c r="A93" s="1">
        <v>43981</v>
      </c>
      <c r="C93">
        <v>30</v>
      </c>
      <c r="D93">
        <f t="shared" si="0"/>
        <v>7762</v>
      </c>
    </row>
    <row r="94" spans="1:5" x14ac:dyDescent="0.25">
      <c r="A94" s="1">
        <v>43982</v>
      </c>
      <c r="C94">
        <v>57</v>
      </c>
      <c r="D94">
        <f t="shared" si="0"/>
        <v>7819</v>
      </c>
    </row>
    <row r="95" spans="1:5" x14ac:dyDescent="0.25">
      <c r="A95" s="1">
        <v>43983</v>
      </c>
      <c r="C95">
        <v>38</v>
      </c>
      <c r="D95">
        <f t="shared" si="0"/>
        <v>7857</v>
      </c>
    </row>
    <row r="96" spans="1:5" x14ac:dyDescent="0.25">
      <c r="A96" s="1">
        <v>43984</v>
      </c>
      <c r="C96">
        <v>20</v>
      </c>
      <c r="D96">
        <f t="shared" si="0"/>
        <v>7877</v>
      </c>
    </row>
    <row r="97" spans="1:7" x14ac:dyDescent="0.25">
      <c r="A97" s="1">
        <v>43985</v>
      </c>
      <c r="C97">
        <v>93</v>
      </c>
      <c r="D97">
        <f t="shared" si="0"/>
        <v>7970</v>
      </c>
    </row>
    <row r="98" spans="1:7" x14ac:dyDescent="0.25">
      <c r="A98" s="1">
        <v>43986</v>
      </c>
      <c r="C98">
        <v>277</v>
      </c>
      <c r="D98">
        <f t="shared" si="0"/>
        <v>8247</v>
      </c>
    </row>
    <row r="99" spans="1:7" x14ac:dyDescent="0.25">
      <c r="A99" s="1">
        <v>43987</v>
      </c>
      <c r="C99">
        <v>19</v>
      </c>
      <c r="D99">
        <f t="shared" si="0"/>
        <v>8266</v>
      </c>
      <c r="E99" s="33">
        <v>1</v>
      </c>
    </row>
    <row r="100" spans="1:7" x14ac:dyDescent="0.25">
      <c r="A100" s="1">
        <v>43988</v>
      </c>
      <c r="C100">
        <v>37</v>
      </c>
      <c r="D100">
        <f t="shared" si="0"/>
        <v>8303</v>
      </c>
      <c r="E100" s="33">
        <v>1</v>
      </c>
    </row>
    <row r="101" spans="1:7" x14ac:dyDescent="0.25">
      <c r="A101" s="1">
        <v>43989</v>
      </c>
      <c r="C101">
        <v>19</v>
      </c>
      <c r="D101">
        <f t="shared" si="0"/>
        <v>8322</v>
      </c>
    </row>
    <row r="102" spans="1:7" x14ac:dyDescent="0.25">
      <c r="A102" s="1">
        <v>43990</v>
      </c>
      <c r="C102">
        <v>7</v>
      </c>
      <c r="D102">
        <f t="shared" si="0"/>
        <v>8329</v>
      </c>
    </row>
    <row r="103" spans="1:7" x14ac:dyDescent="0.25">
      <c r="A103" s="1">
        <v>43991</v>
      </c>
      <c r="C103">
        <v>7</v>
      </c>
      <c r="D103">
        <f t="shared" si="0"/>
        <v>8336</v>
      </c>
    </row>
    <row r="104" spans="1:7" x14ac:dyDescent="0.25">
      <c r="A104" s="1">
        <v>43992</v>
      </c>
      <c r="C104">
        <v>2</v>
      </c>
      <c r="D104">
        <f t="shared" si="0"/>
        <v>8338</v>
      </c>
      <c r="E104" s="33">
        <v>1</v>
      </c>
    </row>
    <row r="105" spans="1:7" x14ac:dyDescent="0.25">
      <c r="A105" s="1">
        <v>43993</v>
      </c>
      <c r="C105">
        <v>31</v>
      </c>
      <c r="D105">
        <f t="shared" si="0"/>
        <v>8369</v>
      </c>
    </row>
    <row r="106" spans="1:7" x14ac:dyDescent="0.25">
      <c r="A106" s="1">
        <v>43994</v>
      </c>
      <c r="C106">
        <v>33</v>
      </c>
      <c r="D106">
        <f t="shared" si="0"/>
        <v>8402</v>
      </c>
      <c r="E106" s="15">
        <v>1</v>
      </c>
    </row>
    <row r="107" spans="1:7" x14ac:dyDescent="0.25">
      <c r="A107" s="1">
        <v>43995</v>
      </c>
      <c r="C107">
        <v>43</v>
      </c>
      <c r="D107">
        <f t="shared" si="0"/>
        <v>8445</v>
      </c>
      <c r="E107" s="15">
        <v>1</v>
      </c>
      <c r="F107" s="5">
        <v>7311</v>
      </c>
      <c r="G107" s="7">
        <v>1014</v>
      </c>
    </row>
    <row r="108" spans="1:7" x14ac:dyDescent="0.25">
      <c r="A108" s="1">
        <v>43996</v>
      </c>
      <c r="C108">
        <v>8</v>
      </c>
      <c r="D108">
        <f t="shared" ref="D108:D171" si="1">D107+C108</f>
        <v>8453</v>
      </c>
      <c r="E108" s="15">
        <v>1</v>
      </c>
    </row>
    <row r="109" spans="1:7" x14ac:dyDescent="0.25">
      <c r="A109" s="1">
        <v>43997</v>
      </c>
      <c r="C109">
        <v>41</v>
      </c>
      <c r="D109">
        <f t="shared" si="0"/>
        <v>8494</v>
      </c>
    </row>
    <row r="110" spans="1:7" x14ac:dyDescent="0.25">
      <c r="A110" s="1">
        <v>43998</v>
      </c>
      <c r="C110">
        <v>11</v>
      </c>
      <c r="D110">
        <f t="shared" si="1"/>
        <v>8505</v>
      </c>
    </row>
    <row r="111" spans="1:7" x14ac:dyDescent="0.25">
      <c r="A111" s="1">
        <v>43999</v>
      </c>
      <c r="C111">
        <v>10</v>
      </c>
      <c r="D111">
        <f t="shared" si="1"/>
        <v>8515</v>
      </c>
    </row>
    <row r="112" spans="1:7" x14ac:dyDescent="0.25">
      <c r="A112" s="1">
        <v>44000</v>
      </c>
      <c r="C112">
        <v>14</v>
      </c>
      <c r="D112">
        <f t="shared" si="1"/>
        <v>8529</v>
      </c>
    </row>
    <row r="113" spans="1:8" x14ac:dyDescent="0.25">
      <c r="A113" s="1">
        <v>44001</v>
      </c>
      <c r="C113">
        <v>6</v>
      </c>
      <c r="D113">
        <f t="shared" si="1"/>
        <v>8535</v>
      </c>
    </row>
    <row r="114" spans="1:8" x14ac:dyDescent="0.25">
      <c r="A114" s="1">
        <v>44002</v>
      </c>
      <c r="C114">
        <v>21</v>
      </c>
      <c r="D114">
        <f t="shared" si="1"/>
        <v>8556</v>
      </c>
    </row>
    <row r="115" spans="1:8" x14ac:dyDescent="0.25">
      <c r="A115" s="1">
        <v>44003</v>
      </c>
      <c r="C115">
        <v>16</v>
      </c>
      <c r="D115">
        <f t="shared" si="1"/>
        <v>8572</v>
      </c>
    </row>
    <row r="116" spans="1:8" x14ac:dyDescent="0.25">
      <c r="A116" s="1">
        <v>44004</v>
      </c>
      <c r="C116">
        <v>15</v>
      </c>
      <c r="D116">
        <f t="shared" si="1"/>
        <v>8587</v>
      </c>
    </row>
    <row r="117" spans="1:8" x14ac:dyDescent="0.25">
      <c r="A117" s="1">
        <v>44005</v>
      </c>
      <c r="C117">
        <v>3</v>
      </c>
      <c r="D117">
        <f t="shared" si="1"/>
        <v>8590</v>
      </c>
    </row>
    <row r="118" spans="1:8" x14ac:dyDescent="0.25">
      <c r="A118" s="1">
        <v>44006</v>
      </c>
      <c r="C118">
        <v>6</v>
      </c>
      <c r="D118">
        <f t="shared" si="1"/>
        <v>8596</v>
      </c>
    </row>
    <row r="119" spans="1:8" x14ac:dyDescent="0.25">
      <c r="A119" s="1">
        <v>44007</v>
      </c>
      <c r="C119">
        <v>4</v>
      </c>
      <c r="D119">
        <f t="shared" si="1"/>
        <v>8600</v>
      </c>
    </row>
    <row r="120" spans="1:8" x14ac:dyDescent="0.25">
      <c r="A120" s="1">
        <v>44008</v>
      </c>
      <c r="C120">
        <v>6</v>
      </c>
      <c r="D120">
        <f t="shared" si="1"/>
        <v>8606</v>
      </c>
    </row>
    <row r="121" spans="1:8" x14ac:dyDescent="0.25">
      <c r="A121" s="1">
        <v>44009</v>
      </c>
      <c r="C121">
        <v>10</v>
      </c>
      <c r="D121">
        <f t="shared" si="1"/>
        <v>8616</v>
      </c>
    </row>
    <row r="122" spans="1:8" x14ac:dyDescent="0.25">
      <c r="A122" s="1">
        <v>44010</v>
      </c>
      <c r="C122">
        <v>18</v>
      </c>
      <c r="D122">
        <f t="shared" si="1"/>
        <v>8634</v>
      </c>
    </row>
    <row r="123" spans="1:8" x14ac:dyDescent="0.25">
      <c r="A123" s="1">
        <v>44011</v>
      </c>
      <c r="C123">
        <v>3</v>
      </c>
      <c r="D123">
        <f t="shared" si="1"/>
        <v>8637</v>
      </c>
      <c r="F123" s="5">
        <v>8334</v>
      </c>
      <c r="G123" s="7">
        <v>182</v>
      </c>
      <c r="H123" s="8">
        <f>(D123/300)*100</f>
        <v>2879</v>
      </c>
    </row>
    <row r="124" spans="1:8" x14ac:dyDescent="0.25">
      <c r="A124" s="1">
        <v>44012</v>
      </c>
      <c r="C124">
        <v>2</v>
      </c>
      <c r="D124">
        <f t="shared" si="1"/>
        <v>8639</v>
      </c>
    </row>
    <row r="125" spans="1:8" x14ac:dyDescent="0.25">
      <c r="A125" s="1">
        <v>44013</v>
      </c>
      <c r="C125">
        <v>1</v>
      </c>
      <c r="D125">
        <f t="shared" si="1"/>
        <v>8640</v>
      </c>
    </row>
    <row r="126" spans="1:8" x14ac:dyDescent="0.25">
      <c r="A126" s="1">
        <v>44014</v>
      </c>
      <c r="C126">
        <v>3</v>
      </c>
      <c r="D126">
        <f t="shared" si="1"/>
        <v>8643</v>
      </c>
    </row>
    <row r="127" spans="1:8" x14ac:dyDescent="0.25">
      <c r="A127" s="1">
        <v>44015</v>
      </c>
      <c r="C127">
        <v>5</v>
      </c>
      <c r="D127">
        <f t="shared" si="1"/>
        <v>8648</v>
      </c>
    </row>
    <row r="128" spans="1:8" x14ac:dyDescent="0.25">
      <c r="A128" s="1">
        <v>44016</v>
      </c>
      <c r="C128">
        <v>10</v>
      </c>
      <c r="D128">
        <f t="shared" si="1"/>
        <v>8658</v>
      </c>
    </row>
    <row r="129" spans="1:7" x14ac:dyDescent="0.25">
      <c r="A129" s="1">
        <v>44017</v>
      </c>
      <c r="C129">
        <v>5</v>
      </c>
      <c r="D129">
        <f t="shared" si="1"/>
        <v>8663</v>
      </c>
    </row>
    <row r="130" spans="1:7" x14ac:dyDescent="0.25">
      <c r="A130" s="1">
        <v>44018</v>
      </c>
      <c r="C130">
        <v>5</v>
      </c>
      <c r="D130">
        <f t="shared" si="1"/>
        <v>8668</v>
      </c>
    </row>
    <row r="131" spans="1:7" x14ac:dyDescent="0.25">
      <c r="A131" s="1">
        <v>44019</v>
      </c>
      <c r="C131">
        <v>6</v>
      </c>
      <c r="D131">
        <f t="shared" si="1"/>
        <v>8674</v>
      </c>
    </row>
    <row r="132" spans="1:7" x14ac:dyDescent="0.25">
      <c r="A132" s="1">
        <v>44020</v>
      </c>
      <c r="C132">
        <v>3</v>
      </c>
      <c r="D132">
        <f t="shared" si="1"/>
        <v>8677</v>
      </c>
      <c r="F132" s="5">
        <v>8486</v>
      </c>
      <c r="G132" s="7">
        <v>70</v>
      </c>
    </row>
    <row r="133" spans="1:7" x14ac:dyDescent="0.25">
      <c r="A133" s="1">
        <v>44021</v>
      </c>
      <c r="C133">
        <v>6</v>
      </c>
      <c r="D133">
        <f t="shared" si="1"/>
        <v>8683</v>
      </c>
    </row>
    <row r="134" spans="1:7" x14ac:dyDescent="0.25">
      <c r="A134" s="1">
        <v>44022</v>
      </c>
      <c r="C134">
        <v>13</v>
      </c>
      <c r="D134">
        <f t="shared" si="1"/>
        <v>8696</v>
      </c>
    </row>
    <row r="135" spans="1:7" x14ac:dyDescent="0.25">
      <c r="A135" s="1">
        <v>44023</v>
      </c>
      <c r="C135">
        <v>8</v>
      </c>
      <c r="D135">
        <f t="shared" si="1"/>
        <v>8704</v>
      </c>
      <c r="E135" s="33">
        <v>1</v>
      </c>
    </row>
    <row r="136" spans="1:7" x14ac:dyDescent="0.25">
      <c r="A136" s="1">
        <v>44024</v>
      </c>
      <c r="C136">
        <v>14</v>
      </c>
      <c r="D136">
        <f t="shared" si="1"/>
        <v>8718</v>
      </c>
    </row>
    <row r="137" spans="1:7" x14ac:dyDescent="0.25">
      <c r="A137" s="1">
        <v>44025</v>
      </c>
      <c r="C137">
        <v>7</v>
      </c>
      <c r="D137">
        <f t="shared" si="1"/>
        <v>8725</v>
      </c>
    </row>
    <row r="138" spans="1:7" x14ac:dyDescent="0.25">
      <c r="A138" s="1">
        <v>44026</v>
      </c>
      <c r="C138">
        <v>4</v>
      </c>
      <c r="D138">
        <f t="shared" si="1"/>
        <v>8729</v>
      </c>
    </row>
    <row r="139" spans="1:7" x14ac:dyDescent="0.25">
      <c r="A139" s="1">
        <v>44027</v>
      </c>
      <c r="C139">
        <v>5</v>
      </c>
      <c r="D139">
        <f t="shared" si="1"/>
        <v>8734</v>
      </c>
    </row>
    <row r="140" spans="1:7" x14ac:dyDescent="0.25">
      <c r="A140" s="1">
        <v>44028</v>
      </c>
      <c r="C140">
        <v>3</v>
      </c>
      <c r="D140">
        <f t="shared" si="1"/>
        <v>8737</v>
      </c>
    </row>
    <row r="141" spans="1:7" x14ac:dyDescent="0.25">
      <c r="A141" s="1">
        <v>44029</v>
      </c>
      <c r="C141">
        <v>18</v>
      </c>
      <c r="D141">
        <f t="shared" si="1"/>
        <v>8755</v>
      </c>
      <c r="F141" s="5">
        <v>8541</v>
      </c>
      <c r="G141" s="7">
        <v>92</v>
      </c>
    </row>
    <row r="142" spans="1:7" x14ac:dyDescent="0.25">
      <c r="A142" s="1">
        <v>44030</v>
      </c>
      <c r="C142">
        <v>9</v>
      </c>
      <c r="D142">
        <f t="shared" si="1"/>
        <v>8764</v>
      </c>
      <c r="F142" s="5">
        <v>8546</v>
      </c>
      <c r="G142" s="7">
        <v>96</v>
      </c>
    </row>
    <row r="143" spans="1:7" x14ac:dyDescent="0.25">
      <c r="A143" s="1">
        <v>44031</v>
      </c>
      <c r="C143">
        <v>15</v>
      </c>
      <c r="D143">
        <f t="shared" si="1"/>
        <v>8779</v>
      </c>
      <c r="E143" s="33">
        <v>1</v>
      </c>
    </row>
    <row r="144" spans="1:7" x14ac:dyDescent="0.25">
      <c r="A144" s="1">
        <v>44032</v>
      </c>
      <c r="C144">
        <v>21</v>
      </c>
      <c r="D144">
        <f t="shared" si="1"/>
        <v>8800</v>
      </c>
      <c r="F144" s="5">
        <v>8555</v>
      </c>
      <c r="G144" s="7">
        <v>122</v>
      </c>
    </row>
    <row r="145" spans="1:7" x14ac:dyDescent="0.25">
      <c r="A145" s="1">
        <v>44033</v>
      </c>
      <c r="C145" s="10">
        <v>15</v>
      </c>
      <c r="D145">
        <f t="shared" si="1"/>
        <v>8815</v>
      </c>
      <c r="G145" s="7">
        <v>130</v>
      </c>
    </row>
    <row r="146" spans="1:7" x14ac:dyDescent="0.25">
      <c r="A146" s="1">
        <v>44034</v>
      </c>
      <c r="C146">
        <v>16</v>
      </c>
      <c r="D146">
        <f t="shared" si="1"/>
        <v>8831</v>
      </c>
      <c r="G146" s="7">
        <v>142</v>
      </c>
    </row>
    <row r="147" spans="1:7" x14ac:dyDescent="0.25">
      <c r="A147" s="1">
        <v>44035</v>
      </c>
      <c r="C147">
        <v>9</v>
      </c>
      <c r="D147">
        <f t="shared" si="1"/>
        <v>8840</v>
      </c>
      <c r="G147" s="7">
        <v>143</v>
      </c>
    </row>
    <row r="148" spans="1:7" x14ac:dyDescent="0.25">
      <c r="A148" s="1">
        <v>44036</v>
      </c>
      <c r="C148">
        <v>21</v>
      </c>
      <c r="D148">
        <f t="shared" si="1"/>
        <v>8861</v>
      </c>
      <c r="G148" s="7">
        <v>161</v>
      </c>
    </row>
    <row r="149" spans="1:7" x14ac:dyDescent="0.25">
      <c r="A149" s="1">
        <v>44037</v>
      </c>
      <c r="C149">
        <v>23</v>
      </c>
      <c r="D149">
        <f t="shared" si="1"/>
        <v>8884</v>
      </c>
      <c r="G149" s="7">
        <v>167</v>
      </c>
    </row>
    <row r="150" spans="1:7" x14ac:dyDescent="0.25">
      <c r="A150" s="1">
        <v>44038</v>
      </c>
      <c r="C150">
        <v>13</v>
      </c>
      <c r="D150">
        <f t="shared" si="1"/>
        <v>8897</v>
      </c>
      <c r="E150" s="33">
        <v>1</v>
      </c>
      <c r="G150" s="7">
        <v>173</v>
      </c>
    </row>
    <row r="151" spans="1:7" x14ac:dyDescent="0.25">
      <c r="A151" s="1">
        <v>44039</v>
      </c>
      <c r="C151">
        <v>7</v>
      </c>
      <c r="D151">
        <f t="shared" si="1"/>
        <v>8904</v>
      </c>
      <c r="G151" s="7">
        <v>179</v>
      </c>
    </row>
    <row r="152" spans="1:7" x14ac:dyDescent="0.25">
      <c r="A152" s="1">
        <v>44040</v>
      </c>
      <c r="C152">
        <v>39</v>
      </c>
      <c r="D152">
        <f t="shared" si="1"/>
        <v>8943</v>
      </c>
      <c r="F152" s="5">
        <v>8607</v>
      </c>
      <c r="G152" s="7">
        <v>212</v>
      </c>
    </row>
    <row r="153" spans="1:7" x14ac:dyDescent="0.25">
      <c r="A153" s="1">
        <v>44041</v>
      </c>
      <c r="C153">
        <v>13</v>
      </c>
      <c r="D153">
        <f t="shared" si="1"/>
        <v>8956</v>
      </c>
      <c r="G153" s="7">
        <v>220</v>
      </c>
    </row>
    <row r="154" spans="1:7" x14ac:dyDescent="0.25">
      <c r="A154" s="1">
        <v>44042</v>
      </c>
      <c r="C154">
        <v>8</v>
      </c>
      <c r="D154">
        <f t="shared" si="1"/>
        <v>8964</v>
      </c>
      <c r="G154" s="7">
        <v>223</v>
      </c>
    </row>
    <row r="155" spans="1:7" x14ac:dyDescent="0.25">
      <c r="A155" s="1">
        <v>44043</v>
      </c>
      <c r="C155">
        <v>12</v>
      </c>
      <c r="D155">
        <f t="shared" si="1"/>
        <v>8976</v>
      </c>
      <c r="E155" s="33">
        <v>1</v>
      </c>
      <c r="F155" s="5">
        <v>8644</v>
      </c>
      <c r="G155" s="7">
        <v>207</v>
      </c>
    </row>
    <row r="156" spans="1:7" x14ac:dyDescent="0.25">
      <c r="A156" s="1">
        <v>44044</v>
      </c>
      <c r="C156">
        <v>9</v>
      </c>
      <c r="D156">
        <f t="shared" si="1"/>
        <v>8985</v>
      </c>
      <c r="G156" s="7">
        <v>213</v>
      </c>
    </row>
    <row r="157" spans="1:7" x14ac:dyDescent="0.25">
      <c r="A157" s="1">
        <v>44045</v>
      </c>
      <c r="C157">
        <v>14</v>
      </c>
      <c r="D157">
        <f t="shared" si="1"/>
        <v>8999</v>
      </c>
      <c r="G157" s="7">
        <v>210</v>
      </c>
    </row>
    <row r="158" spans="1:7" x14ac:dyDescent="0.25">
      <c r="A158" s="1">
        <v>44046</v>
      </c>
      <c r="C158">
        <v>2</v>
      </c>
      <c r="D158">
        <f t="shared" si="1"/>
        <v>9001</v>
      </c>
      <c r="G158" s="7">
        <v>208</v>
      </c>
    </row>
    <row r="159" spans="1:7" x14ac:dyDescent="0.25">
      <c r="A159" s="1">
        <v>44047</v>
      </c>
      <c r="C159">
        <v>1</v>
      </c>
      <c r="D159">
        <f t="shared" si="1"/>
        <v>9002</v>
      </c>
      <c r="G159" s="7">
        <v>193</v>
      </c>
    </row>
    <row r="160" spans="1:7" x14ac:dyDescent="0.25">
      <c r="A160" s="1">
        <v>44048</v>
      </c>
      <c r="C160">
        <v>21</v>
      </c>
      <c r="D160">
        <f t="shared" si="1"/>
        <v>9023</v>
      </c>
      <c r="G160" s="7">
        <v>196</v>
      </c>
    </row>
    <row r="161" spans="1:7" x14ac:dyDescent="0.25">
      <c r="A161" s="1">
        <v>44049</v>
      </c>
      <c r="C161">
        <v>15</v>
      </c>
      <c r="D161">
        <f t="shared" si="1"/>
        <v>9038</v>
      </c>
      <c r="G161" s="7">
        <v>200</v>
      </c>
    </row>
    <row r="162" spans="1:7" x14ac:dyDescent="0.25">
      <c r="A162" s="1">
        <v>44050</v>
      </c>
      <c r="C162">
        <v>25</v>
      </c>
      <c r="D162">
        <f t="shared" si="1"/>
        <v>9063</v>
      </c>
      <c r="G162" s="7">
        <v>210</v>
      </c>
    </row>
    <row r="163" spans="1:7" x14ac:dyDescent="0.25">
      <c r="A163" s="1">
        <v>44051</v>
      </c>
      <c r="C163">
        <v>7</v>
      </c>
      <c r="D163">
        <f t="shared" si="1"/>
        <v>9070</v>
      </c>
      <c r="G163" s="7">
        <v>170</v>
      </c>
    </row>
    <row r="164" spans="1:7" x14ac:dyDescent="0.25">
      <c r="A164" s="1">
        <v>44052</v>
      </c>
      <c r="C164">
        <v>13</v>
      </c>
      <c r="D164">
        <f t="shared" si="1"/>
        <v>9083</v>
      </c>
      <c r="G164" s="7">
        <v>174</v>
      </c>
    </row>
    <row r="165" spans="1:7" x14ac:dyDescent="0.25">
      <c r="A165" s="1">
        <v>44053</v>
      </c>
      <c r="C165">
        <v>11</v>
      </c>
      <c r="D165">
        <f t="shared" si="1"/>
        <v>9094</v>
      </c>
      <c r="F165" s="5">
        <v>8803</v>
      </c>
      <c r="G165" s="7">
        <v>166</v>
      </c>
    </row>
    <row r="166" spans="1:7" x14ac:dyDescent="0.25">
      <c r="A166" s="1">
        <v>44054</v>
      </c>
      <c r="C166">
        <v>9</v>
      </c>
      <c r="D166">
        <f t="shared" si="1"/>
        <v>9103</v>
      </c>
    </row>
    <row r="167" spans="1:7" x14ac:dyDescent="0.25">
      <c r="A167" s="1">
        <v>44055</v>
      </c>
      <c r="C167">
        <v>11</v>
      </c>
      <c r="D167">
        <f t="shared" si="1"/>
        <v>9114</v>
      </c>
    </row>
    <row r="168" spans="1:7" x14ac:dyDescent="0.25">
      <c r="A168" s="1">
        <v>44056</v>
      </c>
      <c r="C168">
        <v>15</v>
      </c>
      <c r="D168">
        <f t="shared" si="1"/>
        <v>9129</v>
      </c>
    </row>
    <row r="169" spans="1:7" x14ac:dyDescent="0.25">
      <c r="A169" s="1">
        <v>44057</v>
      </c>
      <c r="C169">
        <v>20</v>
      </c>
      <c r="D169">
        <f t="shared" si="1"/>
        <v>9149</v>
      </c>
    </row>
    <row r="170" spans="1:7" x14ac:dyDescent="0.25">
      <c r="A170" s="1">
        <v>44058</v>
      </c>
      <c r="C170">
        <v>26</v>
      </c>
      <c r="D170">
        <f t="shared" si="1"/>
        <v>9175</v>
      </c>
    </row>
    <row r="171" spans="1:7" x14ac:dyDescent="0.25">
      <c r="A171" s="1">
        <v>44059</v>
      </c>
      <c r="C171">
        <v>25</v>
      </c>
      <c r="D171">
        <f t="shared" si="1"/>
        <v>9200</v>
      </c>
    </row>
    <row r="172" spans="1:7" x14ac:dyDescent="0.25">
      <c r="A172" s="1">
        <v>44060</v>
      </c>
      <c r="C172">
        <v>12</v>
      </c>
      <c r="D172">
        <f t="shared" ref="D172:D229" si="2">D171+C172</f>
        <v>9212</v>
      </c>
    </row>
    <row r="173" spans="1:7" x14ac:dyDescent="0.25">
      <c r="A173" s="1">
        <v>44061</v>
      </c>
      <c r="C173">
        <v>7</v>
      </c>
      <c r="D173">
        <f t="shared" si="2"/>
        <v>9219</v>
      </c>
    </row>
    <row r="174" spans="1:7" x14ac:dyDescent="0.25">
      <c r="A174" s="1">
        <v>44062</v>
      </c>
      <c r="C174">
        <v>16</v>
      </c>
      <c r="D174">
        <f t="shared" si="2"/>
        <v>9235</v>
      </c>
    </row>
    <row r="175" spans="1:7" x14ac:dyDescent="0.25">
      <c r="A175" s="1">
        <v>44063</v>
      </c>
      <c r="C175">
        <v>5</v>
      </c>
      <c r="D175">
        <f t="shared" si="2"/>
        <v>9240</v>
      </c>
    </row>
    <row r="176" spans="1:7" x14ac:dyDescent="0.25">
      <c r="A176" s="1">
        <v>44064</v>
      </c>
      <c r="C176">
        <v>9</v>
      </c>
      <c r="D176">
        <f t="shared" si="2"/>
        <v>9249</v>
      </c>
    </row>
    <row r="177" spans="1:5" x14ac:dyDescent="0.25">
      <c r="A177" s="1">
        <v>44065</v>
      </c>
      <c r="C177">
        <v>8</v>
      </c>
      <c r="D177">
        <f t="shared" si="2"/>
        <v>9257</v>
      </c>
    </row>
    <row r="178" spans="1:5" x14ac:dyDescent="0.25">
      <c r="A178" s="1">
        <v>44066</v>
      </c>
      <c r="C178">
        <v>10</v>
      </c>
      <c r="D178">
        <f t="shared" si="2"/>
        <v>9267</v>
      </c>
    </row>
    <row r="179" spans="1:5" x14ac:dyDescent="0.25">
      <c r="A179" s="1">
        <v>44067</v>
      </c>
      <c r="C179">
        <v>7</v>
      </c>
      <c r="D179">
        <f t="shared" si="2"/>
        <v>9274</v>
      </c>
    </row>
    <row r="180" spans="1:5" x14ac:dyDescent="0.25">
      <c r="A180" s="1">
        <v>44068</v>
      </c>
      <c r="C180">
        <v>11</v>
      </c>
      <c r="D180">
        <f t="shared" si="2"/>
        <v>9285</v>
      </c>
    </row>
    <row r="181" spans="1:5" x14ac:dyDescent="0.25">
      <c r="A181" s="1">
        <v>44069</v>
      </c>
      <c r="C181">
        <v>6</v>
      </c>
      <c r="D181">
        <f t="shared" si="2"/>
        <v>9291</v>
      </c>
    </row>
    <row r="182" spans="1:5" x14ac:dyDescent="0.25">
      <c r="A182" s="1">
        <v>44070</v>
      </c>
      <c r="C182">
        <v>5</v>
      </c>
      <c r="D182">
        <f t="shared" si="2"/>
        <v>9296</v>
      </c>
    </row>
    <row r="183" spans="1:5" x14ac:dyDescent="0.25">
      <c r="A183" s="1">
        <v>44071</v>
      </c>
      <c r="C183">
        <v>10</v>
      </c>
      <c r="D183">
        <f t="shared" si="2"/>
        <v>9306</v>
      </c>
    </row>
    <row r="184" spans="1:5" x14ac:dyDescent="0.25">
      <c r="A184" s="1">
        <v>44072</v>
      </c>
      <c r="C184">
        <v>11</v>
      </c>
      <c r="D184">
        <f t="shared" si="2"/>
        <v>9317</v>
      </c>
    </row>
    <row r="185" spans="1:5" x14ac:dyDescent="0.25">
      <c r="A185" s="1">
        <v>44073</v>
      </c>
      <c r="C185">
        <v>17</v>
      </c>
      <c r="D185">
        <f t="shared" si="2"/>
        <v>9334</v>
      </c>
      <c r="E185" s="15">
        <v>1</v>
      </c>
    </row>
    <row r="186" spans="1:5" x14ac:dyDescent="0.25">
      <c r="A186" s="1">
        <v>44074</v>
      </c>
      <c r="C186">
        <v>6</v>
      </c>
      <c r="D186">
        <f t="shared" si="2"/>
        <v>9340</v>
      </c>
      <c r="E186" s="15">
        <v>1</v>
      </c>
    </row>
    <row r="187" spans="1:5" x14ac:dyDescent="0.25">
      <c r="A187" s="1">
        <v>44075</v>
      </c>
      <c r="C187">
        <v>14</v>
      </c>
      <c r="D187">
        <f t="shared" si="2"/>
        <v>9354</v>
      </c>
      <c r="E187" s="15">
        <v>1</v>
      </c>
    </row>
    <row r="188" spans="1:5" x14ac:dyDescent="0.25">
      <c r="A188" s="1">
        <v>44076</v>
      </c>
      <c r="C188">
        <v>6</v>
      </c>
      <c r="D188">
        <f t="shared" si="2"/>
        <v>9360</v>
      </c>
    </row>
    <row r="189" spans="1:5" x14ac:dyDescent="0.25">
      <c r="A189" s="1">
        <v>44077</v>
      </c>
      <c r="C189" s="11">
        <v>14</v>
      </c>
      <c r="D189">
        <f t="shared" si="2"/>
        <v>9374</v>
      </c>
    </row>
    <row r="190" spans="1:5" x14ac:dyDescent="0.25">
      <c r="A190" s="1">
        <v>44078</v>
      </c>
      <c r="C190" s="11">
        <v>11</v>
      </c>
      <c r="D190">
        <f t="shared" si="2"/>
        <v>9385</v>
      </c>
    </row>
    <row r="191" spans="1:5" x14ac:dyDescent="0.25">
      <c r="A191" s="1">
        <v>44079</v>
      </c>
      <c r="C191" s="11">
        <v>6</v>
      </c>
      <c r="D191">
        <f t="shared" si="2"/>
        <v>9391</v>
      </c>
    </row>
    <row r="192" spans="1:5" x14ac:dyDescent="0.25">
      <c r="A192" s="1">
        <v>44080</v>
      </c>
      <c r="C192" s="11">
        <v>6</v>
      </c>
      <c r="D192">
        <f t="shared" si="2"/>
        <v>9397</v>
      </c>
    </row>
    <row r="193" spans="1:5" x14ac:dyDescent="0.25">
      <c r="A193" s="1">
        <v>44081</v>
      </c>
      <c r="C193" s="12">
        <v>62</v>
      </c>
      <c r="D193">
        <f t="shared" si="2"/>
        <v>9459</v>
      </c>
    </row>
    <row r="194" spans="1:5" x14ac:dyDescent="0.25">
      <c r="A194" s="1">
        <v>44082</v>
      </c>
      <c r="C194" s="12">
        <v>100</v>
      </c>
      <c r="D194">
        <f t="shared" si="2"/>
        <v>9559</v>
      </c>
    </row>
    <row r="195" spans="1:5" x14ac:dyDescent="0.25">
      <c r="A195" s="1">
        <v>44083</v>
      </c>
      <c r="C195" s="12">
        <v>24</v>
      </c>
      <c r="D195">
        <f t="shared" si="2"/>
        <v>9583</v>
      </c>
    </row>
    <row r="196" spans="1:5" x14ac:dyDescent="0.25">
      <c r="A196" s="1">
        <v>44084</v>
      </c>
      <c r="C196" s="12">
        <v>45</v>
      </c>
      <c r="D196">
        <f t="shared" si="2"/>
        <v>9628</v>
      </c>
    </row>
    <row r="197" spans="1:5" x14ac:dyDescent="0.25">
      <c r="A197" s="1">
        <v>44085</v>
      </c>
      <c r="C197" s="12">
        <v>182</v>
      </c>
      <c r="D197">
        <f t="shared" si="2"/>
        <v>9810</v>
      </c>
    </row>
    <row r="198" spans="1:5" x14ac:dyDescent="0.25">
      <c r="A198" s="1">
        <v>44086</v>
      </c>
      <c r="C198" s="12">
        <v>58</v>
      </c>
      <c r="D198">
        <f t="shared" si="2"/>
        <v>9868</v>
      </c>
    </row>
    <row r="199" spans="1:5" x14ac:dyDescent="0.25">
      <c r="A199" s="1">
        <v>44087</v>
      </c>
      <c r="C199" s="12">
        <v>47</v>
      </c>
      <c r="D199">
        <f t="shared" si="2"/>
        <v>9915</v>
      </c>
    </row>
    <row r="200" spans="1:5" x14ac:dyDescent="0.25">
      <c r="A200" s="1">
        <v>44088</v>
      </c>
      <c r="C200" s="12">
        <v>31</v>
      </c>
      <c r="D200">
        <f t="shared" si="2"/>
        <v>9946</v>
      </c>
    </row>
    <row r="201" spans="1:5" x14ac:dyDescent="0.25">
      <c r="A201" s="1">
        <v>44089</v>
      </c>
      <c r="C201" s="12">
        <v>23</v>
      </c>
      <c r="D201">
        <f t="shared" si="2"/>
        <v>9969</v>
      </c>
    </row>
    <row r="202" spans="1:5" x14ac:dyDescent="0.25">
      <c r="A202" s="1">
        <v>44090</v>
      </c>
      <c r="C202" s="12">
        <v>62</v>
      </c>
      <c r="D202">
        <f t="shared" si="2"/>
        <v>10031</v>
      </c>
    </row>
    <row r="203" spans="1:5" x14ac:dyDescent="0.25">
      <c r="A203" s="1">
        <v>44091</v>
      </c>
      <c r="C203" s="12">
        <v>21</v>
      </c>
      <c r="D203">
        <f t="shared" si="2"/>
        <v>10052</v>
      </c>
    </row>
    <row r="204" spans="1:5" x14ac:dyDescent="0.25">
      <c r="A204" s="1">
        <v>44092</v>
      </c>
      <c r="C204" s="12">
        <v>95</v>
      </c>
      <c r="D204">
        <f t="shared" si="2"/>
        <v>10147</v>
      </c>
      <c r="E204" s="15">
        <v>1</v>
      </c>
    </row>
    <row r="205" spans="1:5" x14ac:dyDescent="0.25">
      <c r="A205" s="1">
        <v>44093</v>
      </c>
      <c r="C205" s="12">
        <v>20</v>
      </c>
      <c r="D205">
        <f t="shared" si="2"/>
        <v>10167</v>
      </c>
      <c r="E205" s="15">
        <v>1</v>
      </c>
    </row>
    <row r="206" spans="1:5" x14ac:dyDescent="0.25">
      <c r="A206" s="1">
        <v>44094</v>
      </c>
      <c r="C206" s="12">
        <v>52</v>
      </c>
      <c r="D206">
        <f t="shared" si="2"/>
        <v>10219</v>
      </c>
    </row>
    <row r="207" spans="1:5" x14ac:dyDescent="0.25">
      <c r="A207" s="1">
        <v>44095</v>
      </c>
      <c r="C207" s="12">
        <v>57</v>
      </c>
      <c r="D207">
        <f t="shared" si="2"/>
        <v>10276</v>
      </c>
    </row>
    <row r="208" spans="1:5" x14ac:dyDescent="0.25">
      <c r="A208" s="1">
        <v>44096</v>
      </c>
      <c r="C208" s="12">
        <v>82</v>
      </c>
      <c r="D208">
        <f t="shared" si="2"/>
        <v>10358</v>
      </c>
    </row>
    <row r="209" spans="1:5" x14ac:dyDescent="0.25">
      <c r="A209" s="1">
        <v>44097</v>
      </c>
      <c r="C209" s="12">
        <v>147</v>
      </c>
      <c r="D209">
        <f t="shared" si="2"/>
        <v>10505</v>
      </c>
      <c r="E209" s="33">
        <v>3</v>
      </c>
    </row>
    <row r="210" spans="1:5" x14ac:dyDescent="0.25">
      <c r="A210" s="1">
        <v>44098</v>
      </c>
      <c r="C210" s="12">
        <v>71</v>
      </c>
      <c r="D210">
        <f t="shared" si="2"/>
        <v>10576</v>
      </c>
    </row>
    <row r="211" spans="1:5" x14ac:dyDescent="0.25">
      <c r="A211" s="1">
        <v>44099</v>
      </c>
      <c r="C211" s="12">
        <v>111</v>
      </c>
      <c r="D211">
        <f t="shared" si="2"/>
        <v>10687</v>
      </c>
    </row>
    <row r="212" spans="1:5" x14ac:dyDescent="0.25">
      <c r="A212" s="1">
        <v>44100</v>
      </c>
      <c r="C212" s="12">
        <v>82</v>
      </c>
      <c r="D212">
        <f t="shared" si="2"/>
        <v>10769</v>
      </c>
    </row>
    <row r="213" spans="1:5" x14ac:dyDescent="0.25">
      <c r="A213" s="1">
        <v>44101</v>
      </c>
      <c r="C213" s="12">
        <v>150</v>
      </c>
      <c r="D213">
        <f t="shared" si="2"/>
        <v>10919</v>
      </c>
      <c r="E213" s="33">
        <v>1</v>
      </c>
    </row>
    <row r="214" spans="1:5" x14ac:dyDescent="0.25">
      <c r="A214" s="1">
        <v>44102</v>
      </c>
      <c r="C214" s="12">
        <v>115</v>
      </c>
      <c r="D214">
        <f t="shared" si="2"/>
        <v>11034</v>
      </c>
    </row>
    <row r="215" spans="1:5" x14ac:dyDescent="0.25">
      <c r="A215" s="1">
        <v>44103</v>
      </c>
      <c r="C215" s="12">
        <v>101</v>
      </c>
      <c r="D215">
        <f t="shared" si="2"/>
        <v>11135</v>
      </c>
    </row>
    <row r="216" spans="1:5" x14ac:dyDescent="0.25">
      <c r="A216" s="1">
        <v>44104</v>
      </c>
      <c r="C216" s="12">
        <v>89</v>
      </c>
      <c r="D216">
        <f t="shared" si="2"/>
        <v>11224</v>
      </c>
      <c r="E216" s="33">
        <v>2</v>
      </c>
    </row>
    <row r="217" spans="1:5" x14ac:dyDescent="0.25">
      <c r="A217" s="1">
        <v>44105</v>
      </c>
      <c r="C217" s="12">
        <v>260</v>
      </c>
      <c r="D217">
        <f t="shared" si="2"/>
        <v>11484</v>
      </c>
    </row>
    <row r="218" spans="1:5" x14ac:dyDescent="0.25">
      <c r="A218" s="1">
        <v>44106</v>
      </c>
      <c r="C218" s="12">
        <v>287</v>
      </c>
      <c r="D218">
        <f t="shared" si="2"/>
        <v>11771</v>
      </c>
    </row>
    <row r="219" spans="1:5" x14ac:dyDescent="0.25">
      <c r="A219" s="1">
        <v>44107</v>
      </c>
      <c r="C219" s="12">
        <v>317</v>
      </c>
      <c r="D219">
        <f t="shared" si="2"/>
        <v>12088</v>
      </c>
      <c r="E219" s="33">
        <v>1</v>
      </c>
    </row>
    <row r="220" spans="1:5" x14ac:dyDescent="0.25">
      <c r="A220" s="1">
        <v>44108</v>
      </c>
      <c r="C220" s="12">
        <v>293</v>
      </c>
      <c r="D220">
        <f t="shared" si="2"/>
        <v>12381</v>
      </c>
    </row>
    <row r="221" spans="1:5" x14ac:dyDescent="0.25">
      <c r="A221" s="1">
        <v>44109</v>
      </c>
      <c r="C221" s="12">
        <v>432</v>
      </c>
      <c r="D221">
        <f t="shared" si="2"/>
        <v>12813</v>
      </c>
    </row>
    <row r="222" spans="1:5" x14ac:dyDescent="0.25">
      <c r="A222" s="1">
        <v>44110</v>
      </c>
      <c r="C222" s="26">
        <v>691</v>
      </c>
      <c r="D222">
        <f t="shared" si="2"/>
        <v>13504</v>
      </c>
      <c r="E222" s="33">
        <v>4</v>
      </c>
    </row>
    <row r="223" spans="1:5" x14ac:dyDescent="0.25">
      <c r="A223" s="1">
        <v>44111</v>
      </c>
      <c r="C223" s="26">
        <v>489</v>
      </c>
      <c r="D223">
        <f t="shared" si="2"/>
        <v>13993</v>
      </c>
    </row>
    <row r="224" spans="1:5" x14ac:dyDescent="0.25">
      <c r="A224" s="1">
        <v>44112</v>
      </c>
      <c r="C224" s="26">
        <v>375</v>
      </c>
      <c r="D224">
        <f t="shared" si="2"/>
        <v>14368</v>
      </c>
      <c r="E224" s="15">
        <v>5</v>
      </c>
    </row>
    <row r="225" spans="1:5" x14ac:dyDescent="0.25">
      <c r="A225" s="1">
        <v>44113</v>
      </c>
      <c r="C225" s="26">
        <v>354</v>
      </c>
      <c r="D225">
        <f t="shared" si="2"/>
        <v>14722</v>
      </c>
      <c r="E225" s="15">
        <v>6</v>
      </c>
    </row>
    <row r="226" spans="1:5" x14ac:dyDescent="0.25">
      <c r="A226" s="1">
        <v>44114</v>
      </c>
      <c r="C226" s="19">
        <v>374</v>
      </c>
      <c r="D226">
        <f t="shared" si="2"/>
        <v>15096</v>
      </c>
      <c r="E226" s="15">
        <v>3</v>
      </c>
    </row>
    <row r="227" spans="1:5" x14ac:dyDescent="0.25">
      <c r="A227" s="1">
        <v>44115</v>
      </c>
      <c r="C227" s="19">
        <v>561</v>
      </c>
      <c r="D227">
        <f t="shared" si="2"/>
        <v>15657</v>
      </c>
      <c r="E227" s="15">
        <v>2</v>
      </c>
    </row>
    <row r="228" spans="1:5" x14ac:dyDescent="0.25">
      <c r="A228" s="1">
        <v>44116</v>
      </c>
      <c r="C228" s="19">
        <v>563</v>
      </c>
      <c r="D228">
        <f t="shared" si="2"/>
        <v>16220</v>
      </c>
      <c r="E228" s="15">
        <v>2</v>
      </c>
    </row>
    <row r="229" spans="1:5" x14ac:dyDescent="0.25">
      <c r="A229" s="1">
        <v>44117</v>
      </c>
      <c r="C229" s="19">
        <v>660</v>
      </c>
      <c r="D229">
        <f t="shared" si="2"/>
        <v>16880</v>
      </c>
      <c r="E229" s="15">
        <v>4</v>
      </c>
    </row>
    <row r="230" spans="1:5" x14ac:dyDescent="0.25">
      <c r="A230" s="1">
        <v>44118</v>
      </c>
      <c r="C230" s="19">
        <v>660</v>
      </c>
      <c r="E230" s="15">
        <v>4</v>
      </c>
    </row>
    <row r="231" spans="1:5" x14ac:dyDescent="0.25">
      <c r="A231" s="1">
        <v>44119</v>
      </c>
      <c r="C231" s="19">
        <v>589</v>
      </c>
      <c r="E231" s="15">
        <v>3</v>
      </c>
    </row>
    <row r="232" spans="1:5" x14ac:dyDescent="0.25">
      <c r="A232" s="1">
        <v>44120</v>
      </c>
      <c r="C232" s="19">
        <v>629</v>
      </c>
      <c r="E232" s="15">
        <v>6</v>
      </c>
    </row>
    <row r="233" spans="1:5" x14ac:dyDescent="0.25">
      <c r="A233" s="1">
        <v>44121</v>
      </c>
      <c r="C233" s="19">
        <v>869</v>
      </c>
      <c r="E233" s="15">
        <v>4</v>
      </c>
    </row>
    <row r="234" spans="1:5" x14ac:dyDescent="0.25">
      <c r="A234" s="1">
        <v>44122</v>
      </c>
      <c r="C234" s="19">
        <v>871</v>
      </c>
      <c r="E234" s="15">
        <v>7</v>
      </c>
    </row>
    <row r="235" spans="1:5" x14ac:dyDescent="0.25">
      <c r="A235" s="1">
        <v>44123</v>
      </c>
      <c r="C235" s="19">
        <v>865</v>
      </c>
      <c r="E235" s="15">
        <v>3</v>
      </c>
    </row>
    <row r="236" spans="1:5" x14ac:dyDescent="0.25">
      <c r="A236" s="1">
        <v>44124</v>
      </c>
      <c r="C236" s="19">
        <v>862</v>
      </c>
      <c r="E236" s="15">
        <v>3</v>
      </c>
    </row>
    <row r="237" spans="1:5" x14ac:dyDescent="0.25">
      <c r="A237" s="1">
        <v>44125</v>
      </c>
      <c r="C237" s="19">
        <v>732</v>
      </c>
      <c r="E237" s="15">
        <v>6</v>
      </c>
    </row>
    <row r="238" spans="1:5" x14ac:dyDescent="0.25">
      <c r="A238" s="1">
        <v>44126</v>
      </c>
      <c r="C238" s="19">
        <v>847</v>
      </c>
      <c r="E238" s="15">
        <v>5</v>
      </c>
    </row>
    <row r="239" spans="1:5" x14ac:dyDescent="0.25">
      <c r="A239" s="1">
        <v>44127</v>
      </c>
      <c r="C239" s="19">
        <v>710</v>
      </c>
      <c r="E239" s="15">
        <v>10</v>
      </c>
    </row>
    <row r="240" spans="1:5" x14ac:dyDescent="0.25">
      <c r="A240" s="1">
        <v>44128</v>
      </c>
      <c r="C240" s="19">
        <v>1228</v>
      </c>
      <c r="E240" s="15">
        <v>7</v>
      </c>
    </row>
    <row r="241" spans="1:5" x14ac:dyDescent="0.25">
      <c r="A241" s="1">
        <v>44129</v>
      </c>
      <c r="C241" s="19">
        <v>823</v>
      </c>
      <c r="E241" s="15">
        <v>8</v>
      </c>
    </row>
    <row r="242" spans="1:5" x14ac:dyDescent="0.25">
      <c r="A242" s="1">
        <v>44130</v>
      </c>
      <c r="C242" s="19">
        <v>1240</v>
      </c>
      <c r="E242" s="15">
        <v>7</v>
      </c>
    </row>
    <row r="243" spans="1:5" x14ac:dyDescent="0.25">
      <c r="A243" s="1">
        <v>44131</v>
      </c>
      <c r="C243" s="19">
        <v>835</v>
      </c>
      <c r="E243" s="15">
        <v>2</v>
      </c>
    </row>
    <row r="244" spans="1:5" x14ac:dyDescent="0.25">
      <c r="A244" s="1">
        <v>44132</v>
      </c>
      <c r="C244" s="19">
        <v>801</v>
      </c>
      <c r="E244" s="15">
        <v>8</v>
      </c>
    </row>
    <row r="245" spans="1:5" x14ac:dyDescent="0.25">
      <c r="A245" s="1">
        <v>44133</v>
      </c>
    </row>
    <row r="246" spans="1:5" x14ac:dyDescent="0.25">
      <c r="A246" s="1">
        <v>44134</v>
      </c>
    </row>
    <row r="247" spans="1:5" x14ac:dyDescent="0.25">
      <c r="A247" s="1">
        <v>44135</v>
      </c>
    </row>
    <row r="248" spans="1:5" x14ac:dyDescent="0.25">
      <c r="A248" s="1">
        <v>44136</v>
      </c>
    </row>
    <row r="249" spans="1:5" x14ac:dyDescent="0.25">
      <c r="A249" s="1">
        <v>44137</v>
      </c>
    </row>
    <row r="250" spans="1:5" x14ac:dyDescent="0.25">
      <c r="A250" s="1">
        <v>44138</v>
      </c>
    </row>
    <row r="251" spans="1:5" x14ac:dyDescent="0.25">
      <c r="A251" s="1">
        <v>44139</v>
      </c>
    </row>
    <row r="252" spans="1:5" x14ac:dyDescent="0.25">
      <c r="A252" s="1">
        <v>44140</v>
      </c>
    </row>
    <row r="253" spans="1:5" x14ac:dyDescent="0.25">
      <c r="A253" s="1">
        <v>44141</v>
      </c>
    </row>
    <row r="254" spans="1:5" x14ac:dyDescent="0.25">
      <c r="A254" s="1">
        <v>44142</v>
      </c>
    </row>
    <row r="255" spans="1:5" x14ac:dyDescent="0.25">
      <c r="A255" s="1">
        <v>44143</v>
      </c>
    </row>
    <row r="256" spans="1:5" x14ac:dyDescent="0.25">
      <c r="A256" s="1">
        <v>44144</v>
      </c>
    </row>
    <row r="257" spans="1:5" x14ac:dyDescent="0.25">
      <c r="A257" s="1">
        <v>44145</v>
      </c>
    </row>
    <row r="258" spans="1:5" x14ac:dyDescent="0.25">
      <c r="A258" s="1"/>
      <c r="D258" s="7">
        <f>SUM(C2:C257)</f>
        <v>29441</v>
      </c>
      <c r="E258" s="34">
        <f>SUM(E2:E257)</f>
        <v>246</v>
      </c>
    </row>
    <row r="259" spans="1:5" x14ac:dyDescent="0.25">
      <c r="A259" s="1"/>
    </row>
    <row r="260" spans="1:5" x14ac:dyDescent="0.25">
      <c r="A260" s="1"/>
    </row>
    <row r="261" spans="1:5" x14ac:dyDescent="0.25">
      <c r="A261" s="1"/>
    </row>
    <row r="262" spans="1:5" x14ac:dyDescent="0.25">
      <c r="A262" s="1"/>
    </row>
    <row r="263" spans="1:5" x14ac:dyDescent="0.25">
      <c r="A263" s="1"/>
    </row>
    <row r="264" spans="1:5" x14ac:dyDescent="0.25">
      <c r="A264" s="1"/>
    </row>
    <row r="265" spans="1:5" x14ac:dyDescent="0.25">
      <c r="A265" s="1"/>
    </row>
    <row r="266" spans="1:5" x14ac:dyDescent="0.25">
      <c r="A266" s="1"/>
    </row>
    <row r="267" spans="1:5" x14ac:dyDescent="0.25">
      <c r="A267" s="1"/>
    </row>
  </sheetData>
  <pageMargins left="0.7" right="0.7" top="0.75" bottom="0.75" header="0.3" footer="0.3"/>
  <pageSetup paperSize="9" orientation="portrait" horizontalDpi="300" verticalDpi="300" r:id="rId1"/>
  <cellWatches>
    <cellWatch r="D108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opLeftCell="A2" workbookViewId="0">
      <selection activeCell="G23" sqref="G23:H26"/>
    </sheetView>
  </sheetViews>
  <sheetFormatPr defaultRowHeight="15" x14ac:dyDescent="0.25"/>
  <cols>
    <col min="1" max="1" width="10.7109375" bestFit="1" customWidth="1"/>
    <col min="2" max="2" width="8" bestFit="1" customWidth="1"/>
    <col min="3" max="3" width="8.140625" bestFit="1" customWidth="1"/>
    <col min="4" max="4" width="10.7109375" bestFit="1" customWidth="1"/>
    <col min="5" max="5" width="5.7109375" bestFit="1" customWidth="1"/>
    <col min="6" max="6" width="5.85546875" bestFit="1" customWidth="1"/>
    <col min="7" max="7" width="10.7109375" bestFit="1" customWidth="1"/>
    <col min="8" max="8" width="5.7109375" bestFit="1" customWidth="1"/>
    <col min="9" max="9" width="5.85546875" bestFit="1" customWidth="1"/>
    <col min="10" max="10" width="10.7109375" bestFit="1" customWidth="1"/>
    <col min="11" max="11" width="5.7109375" bestFit="1" customWidth="1"/>
    <col min="12" max="12" width="5.85546875" bestFit="1" customWidth="1"/>
    <col min="13" max="13" width="10.7109375" bestFit="1" customWidth="1"/>
    <col min="14" max="14" width="5.7109375" bestFit="1" customWidth="1"/>
    <col min="15" max="15" width="5.85546875" bestFit="1" customWidth="1"/>
    <col min="16" max="16" width="10.7109375" bestFit="1" customWidth="1"/>
    <col min="17" max="17" width="5.7109375" bestFit="1" customWidth="1"/>
    <col min="18" max="18" width="5.85546875" bestFit="1" customWidth="1"/>
    <col min="19" max="19" width="10.7109375" bestFit="1" customWidth="1"/>
    <col min="20" max="20" width="5.7109375" bestFit="1" customWidth="1"/>
    <col min="21" max="21" width="5.85546875" bestFit="1" customWidth="1"/>
    <col min="22" max="22" width="10.7109375" bestFit="1" customWidth="1"/>
    <col min="23" max="23" width="5.7109375" bestFit="1" customWidth="1"/>
    <col min="24" max="24" width="5.85546875" bestFit="1" customWidth="1"/>
    <col min="25" max="25" width="10.7109375" bestFit="1" customWidth="1"/>
    <col min="26" max="26" width="5.7109375" bestFit="1" customWidth="1"/>
    <col min="27" max="27" width="5.85546875" bestFit="1" customWidth="1"/>
    <col min="28" max="28" width="3.5703125" customWidth="1"/>
    <col min="29" max="29" width="10.7109375" bestFit="1" customWidth="1"/>
  </cols>
  <sheetData>
    <row r="1" spans="1:31" x14ac:dyDescent="0.25">
      <c r="A1" s="3" t="s">
        <v>0</v>
      </c>
      <c r="B1" s="2" t="s">
        <v>1</v>
      </c>
      <c r="C1" s="2" t="s">
        <v>3</v>
      </c>
      <c r="D1" s="3" t="s">
        <v>0</v>
      </c>
      <c r="E1" s="2" t="s">
        <v>8</v>
      </c>
      <c r="F1" s="2" t="s">
        <v>9</v>
      </c>
      <c r="G1" s="3" t="s">
        <v>0</v>
      </c>
      <c r="H1" s="2" t="s">
        <v>8</v>
      </c>
      <c r="I1" s="2" t="s">
        <v>9</v>
      </c>
      <c r="J1" s="3" t="s">
        <v>0</v>
      </c>
      <c r="K1" s="2" t="s">
        <v>8</v>
      </c>
      <c r="L1" s="2" t="s">
        <v>9</v>
      </c>
      <c r="M1" s="3" t="s">
        <v>0</v>
      </c>
      <c r="N1" s="2" t="s">
        <v>8</v>
      </c>
      <c r="O1" s="2" t="s">
        <v>9</v>
      </c>
      <c r="P1" s="3" t="s">
        <v>0</v>
      </c>
      <c r="Q1" s="2" t="s">
        <v>8</v>
      </c>
      <c r="R1" s="2" t="s">
        <v>9</v>
      </c>
      <c r="S1" s="3" t="s">
        <v>0</v>
      </c>
      <c r="T1" s="2" t="s">
        <v>8</v>
      </c>
      <c r="U1" s="2" t="s">
        <v>9</v>
      </c>
      <c r="V1" s="3" t="s">
        <v>0</v>
      </c>
      <c r="W1" s="2" t="s">
        <v>8</v>
      </c>
      <c r="X1" s="2" t="s">
        <v>9</v>
      </c>
      <c r="Y1" s="3" t="s">
        <v>0</v>
      </c>
      <c r="Z1" s="2" t="s">
        <v>8</v>
      </c>
      <c r="AA1" s="2" t="s">
        <v>9</v>
      </c>
      <c r="AC1" s="3" t="s">
        <v>0</v>
      </c>
      <c r="AD1" s="2" t="s">
        <v>8</v>
      </c>
      <c r="AE1" s="2" t="s">
        <v>9</v>
      </c>
    </row>
    <row r="2" spans="1:31" x14ac:dyDescent="0.25">
      <c r="A2" s="1">
        <v>43876</v>
      </c>
      <c r="B2">
        <v>22</v>
      </c>
      <c r="C2">
        <v>22</v>
      </c>
      <c r="D2" s="1">
        <v>43915</v>
      </c>
      <c r="E2">
        <v>172</v>
      </c>
      <c r="F2">
        <v>1796</v>
      </c>
      <c r="G2" s="1">
        <v>43940</v>
      </c>
      <c r="H2">
        <v>84</v>
      </c>
      <c r="I2">
        <f>F26+H2</f>
        <v>5389</v>
      </c>
      <c r="J2" s="1">
        <v>43965</v>
      </c>
      <c r="K2">
        <v>40</v>
      </c>
      <c r="L2">
        <f>I26+K2</f>
        <v>6819</v>
      </c>
      <c r="M2" s="1">
        <v>43990</v>
      </c>
      <c r="N2">
        <v>7</v>
      </c>
      <c r="O2">
        <f>L26+N2</f>
        <v>8329</v>
      </c>
      <c r="P2" s="1">
        <v>44015</v>
      </c>
      <c r="Q2">
        <v>5</v>
      </c>
      <c r="R2">
        <f>8643+Q2</f>
        <v>8648</v>
      </c>
      <c r="S2" s="1">
        <v>44040</v>
      </c>
      <c r="T2">
        <v>39</v>
      </c>
      <c r="U2">
        <f>R26+T2</f>
        <v>8943</v>
      </c>
      <c r="V2" s="1">
        <v>44065</v>
      </c>
      <c r="W2" s="11">
        <v>8</v>
      </c>
      <c r="X2">
        <f>U26+W2</f>
        <v>9257</v>
      </c>
      <c r="Y2" s="1">
        <v>44090</v>
      </c>
      <c r="Z2" s="12">
        <v>62</v>
      </c>
      <c r="AA2" s="11">
        <f>X26+Z2</f>
        <v>10031</v>
      </c>
      <c r="AC2" s="1">
        <v>44113</v>
      </c>
      <c r="AD2">
        <v>354</v>
      </c>
      <c r="AE2" s="11">
        <f>AA24+AD2</f>
        <v>14722</v>
      </c>
    </row>
    <row r="3" spans="1:31" x14ac:dyDescent="0.25">
      <c r="A3" s="1">
        <v>43889</v>
      </c>
      <c r="B3">
        <v>3</v>
      </c>
      <c r="C3">
        <v>25</v>
      </c>
      <c r="D3" s="1">
        <v>43916</v>
      </c>
      <c r="E3">
        <v>235</v>
      </c>
      <c r="F3">
        <v>2031</v>
      </c>
      <c r="G3" s="1">
        <v>43941</v>
      </c>
      <c r="H3">
        <v>36</v>
      </c>
      <c r="I3">
        <f>I2+H3</f>
        <v>5425</v>
      </c>
      <c r="J3" s="1">
        <v>43966</v>
      </c>
      <c r="K3">
        <v>36</v>
      </c>
      <c r="L3">
        <f>L2+K3</f>
        <v>6855</v>
      </c>
      <c r="M3" s="1">
        <v>43991</v>
      </c>
      <c r="N3">
        <v>7</v>
      </c>
      <c r="O3">
        <f>O2+N3</f>
        <v>8336</v>
      </c>
      <c r="P3" s="1">
        <v>44016</v>
      </c>
      <c r="Q3">
        <v>10</v>
      </c>
      <c r="R3">
        <f>R2+Q3</f>
        <v>8658</v>
      </c>
      <c r="S3" s="1">
        <v>44041</v>
      </c>
      <c r="T3">
        <v>13</v>
      </c>
      <c r="U3">
        <f>U2+T3</f>
        <v>8956</v>
      </c>
      <c r="V3" s="1">
        <v>44066</v>
      </c>
      <c r="W3" s="11">
        <v>10</v>
      </c>
      <c r="X3">
        <f>X2+W3</f>
        <v>9267</v>
      </c>
      <c r="Y3" s="1">
        <v>44091</v>
      </c>
      <c r="Z3" s="12">
        <v>21</v>
      </c>
      <c r="AA3" s="11">
        <f t="shared" ref="AA3:AA11" si="0">AA2+Z3</f>
        <v>10052</v>
      </c>
      <c r="AC3" s="1">
        <v>44114</v>
      </c>
      <c r="AD3">
        <v>374</v>
      </c>
      <c r="AE3" s="11">
        <f>AE2+AD3</f>
        <v>15096</v>
      </c>
    </row>
    <row r="4" spans="1:31" x14ac:dyDescent="0.25">
      <c r="A4" s="1">
        <v>43891</v>
      </c>
      <c r="B4">
        <v>4</v>
      </c>
      <c r="C4">
        <v>29</v>
      </c>
      <c r="D4" s="1">
        <v>43917</v>
      </c>
      <c r="E4">
        <v>130</v>
      </c>
      <c r="F4">
        <v>2161</v>
      </c>
      <c r="G4" s="1">
        <v>43942</v>
      </c>
      <c r="H4">
        <v>57</v>
      </c>
      <c r="I4">
        <f>I3+H4</f>
        <v>5482</v>
      </c>
      <c r="J4" s="1">
        <v>43967</v>
      </c>
      <c r="K4">
        <v>17</v>
      </c>
      <c r="L4">
        <f>L3+K4</f>
        <v>6872</v>
      </c>
      <c r="M4" s="1">
        <v>43992</v>
      </c>
      <c r="N4">
        <v>2</v>
      </c>
      <c r="O4">
        <f>O3+N4</f>
        <v>8338</v>
      </c>
      <c r="P4" s="1">
        <v>44017</v>
      </c>
      <c r="Q4">
        <v>5</v>
      </c>
      <c r="R4">
        <f>R3+Q4</f>
        <v>8663</v>
      </c>
      <c r="S4" s="1">
        <v>44042</v>
      </c>
      <c r="T4">
        <v>8</v>
      </c>
      <c r="U4">
        <f>U3+T4</f>
        <v>8964</v>
      </c>
      <c r="V4" s="1">
        <v>44067</v>
      </c>
      <c r="W4" s="11">
        <v>7</v>
      </c>
      <c r="X4">
        <f>X3+W4</f>
        <v>9274</v>
      </c>
      <c r="Y4" s="1">
        <v>44092</v>
      </c>
      <c r="Z4" s="12">
        <v>95</v>
      </c>
      <c r="AA4" s="11">
        <f t="shared" si="0"/>
        <v>10147</v>
      </c>
      <c r="AC4" s="1">
        <v>44115</v>
      </c>
      <c r="AD4">
        <v>561</v>
      </c>
      <c r="AE4" s="11">
        <f>AE3+AD4</f>
        <v>15657</v>
      </c>
    </row>
    <row r="5" spans="1:31" x14ac:dyDescent="0.25">
      <c r="A5" s="1">
        <v>43893</v>
      </c>
      <c r="B5">
        <v>7</v>
      </c>
      <c r="C5">
        <v>36</v>
      </c>
      <c r="D5" s="1">
        <v>43918</v>
      </c>
      <c r="E5">
        <v>159</v>
      </c>
      <c r="F5">
        <v>2320</v>
      </c>
      <c r="G5" s="1">
        <v>43943</v>
      </c>
      <c r="H5">
        <v>50</v>
      </c>
      <c r="I5">
        <f t="shared" ref="I5:I26" si="1">I4+H5</f>
        <v>5532</v>
      </c>
      <c r="J5" s="1">
        <v>43968</v>
      </c>
      <c r="K5">
        <v>22</v>
      </c>
      <c r="L5">
        <f t="shared" ref="L5:L26" si="2">L4+K5</f>
        <v>6894</v>
      </c>
      <c r="M5" s="1">
        <v>43993</v>
      </c>
      <c r="N5">
        <v>31</v>
      </c>
      <c r="O5">
        <f t="shared" ref="O5:O26" si="3">O4+N5</f>
        <v>8369</v>
      </c>
      <c r="P5" s="1">
        <v>44018</v>
      </c>
      <c r="Q5">
        <v>5</v>
      </c>
      <c r="R5">
        <f t="shared" ref="R5:R26" si="4">R4+Q5</f>
        <v>8668</v>
      </c>
      <c r="S5" s="1">
        <v>44043</v>
      </c>
      <c r="T5">
        <v>12</v>
      </c>
      <c r="U5">
        <f t="shared" ref="U5:U26" si="5">U4+T5</f>
        <v>8976</v>
      </c>
      <c r="V5" s="1">
        <v>44068</v>
      </c>
      <c r="W5" s="11">
        <v>11</v>
      </c>
      <c r="X5">
        <f t="shared" ref="X5:X26" si="6">X4+W5</f>
        <v>9285</v>
      </c>
      <c r="Y5" s="1">
        <v>44093</v>
      </c>
      <c r="Z5" s="12">
        <v>20</v>
      </c>
      <c r="AA5" s="11">
        <f t="shared" si="0"/>
        <v>10167</v>
      </c>
      <c r="AC5" s="1">
        <v>44116</v>
      </c>
      <c r="AD5">
        <v>563</v>
      </c>
    </row>
    <row r="6" spans="1:31" x14ac:dyDescent="0.25">
      <c r="A6" s="1">
        <v>43894</v>
      </c>
      <c r="B6">
        <v>14</v>
      </c>
      <c r="C6">
        <v>50</v>
      </c>
      <c r="D6" s="1">
        <v>43919</v>
      </c>
      <c r="E6">
        <v>150</v>
      </c>
      <c r="F6">
        <v>2470</v>
      </c>
      <c r="G6" s="1">
        <v>43944</v>
      </c>
      <c r="H6">
        <v>71</v>
      </c>
      <c r="I6">
        <f t="shared" si="1"/>
        <v>5603</v>
      </c>
      <c r="J6" s="1">
        <v>43969</v>
      </c>
      <c r="K6">
        <v>47</v>
      </c>
      <c r="L6">
        <f t="shared" si="2"/>
        <v>6941</v>
      </c>
      <c r="M6" s="1">
        <v>43994</v>
      </c>
      <c r="N6">
        <v>33</v>
      </c>
      <c r="O6">
        <f t="shared" si="3"/>
        <v>8402</v>
      </c>
      <c r="P6" s="1">
        <v>44019</v>
      </c>
      <c r="Q6">
        <v>6</v>
      </c>
      <c r="R6">
        <f t="shared" si="4"/>
        <v>8674</v>
      </c>
      <c r="S6" s="1">
        <v>44044</v>
      </c>
      <c r="T6">
        <v>9</v>
      </c>
      <c r="U6">
        <f t="shared" si="5"/>
        <v>8985</v>
      </c>
      <c r="V6" s="1">
        <v>44069</v>
      </c>
      <c r="W6" s="11">
        <v>6</v>
      </c>
      <c r="X6">
        <f t="shared" si="6"/>
        <v>9291</v>
      </c>
      <c r="Y6" s="1">
        <v>44094</v>
      </c>
      <c r="Z6" s="12">
        <v>52</v>
      </c>
      <c r="AA6" s="11">
        <f t="shared" si="0"/>
        <v>10219</v>
      </c>
      <c r="AC6" s="1">
        <v>44117</v>
      </c>
    </row>
    <row r="7" spans="1:31" x14ac:dyDescent="0.25">
      <c r="A7" s="1">
        <v>43895</v>
      </c>
      <c r="B7">
        <v>5</v>
      </c>
      <c r="C7">
        <v>55</v>
      </c>
      <c r="D7" s="1">
        <v>43920</v>
      </c>
      <c r="E7">
        <v>156</v>
      </c>
      <c r="F7">
        <v>2626</v>
      </c>
      <c r="G7" s="1">
        <v>43945</v>
      </c>
      <c r="H7">
        <v>88</v>
      </c>
      <c r="I7">
        <f t="shared" si="1"/>
        <v>5691</v>
      </c>
      <c r="J7" s="1">
        <v>43970</v>
      </c>
      <c r="K7">
        <v>37</v>
      </c>
      <c r="L7">
        <f t="shared" si="2"/>
        <v>6978</v>
      </c>
      <c r="M7" s="1">
        <v>43995</v>
      </c>
      <c r="N7">
        <v>43</v>
      </c>
      <c r="O7">
        <f t="shared" si="3"/>
        <v>8445</v>
      </c>
      <c r="P7" s="1">
        <v>44020</v>
      </c>
      <c r="Q7">
        <v>3</v>
      </c>
      <c r="R7">
        <f t="shared" si="4"/>
        <v>8677</v>
      </c>
      <c r="S7" s="1">
        <v>44045</v>
      </c>
      <c r="T7">
        <v>14</v>
      </c>
      <c r="U7">
        <f t="shared" si="5"/>
        <v>8999</v>
      </c>
      <c r="V7" s="1">
        <v>44070</v>
      </c>
      <c r="W7" s="11">
        <v>5</v>
      </c>
      <c r="X7">
        <f t="shared" si="6"/>
        <v>9296</v>
      </c>
      <c r="Y7" s="1">
        <v>44095</v>
      </c>
      <c r="Z7" s="12">
        <v>57</v>
      </c>
      <c r="AA7" s="11">
        <f t="shared" si="0"/>
        <v>10276</v>
      </c>
      <c r="AC7" s="1">
        <v>44118</v>
      </c>
    </row>
    <row r="8" spans="1:31" x14ac:dyDescent="0.25">
      <c r="A8" s="1">
        <v>43896</v>
      </c>
      <c r="B8">
        <v>28</v>
      </c>
      <c r="C8">
        <v>83</v>
      </c>
      <c r="D8" s="1">
        <v>43921</v>
      </c>
      <c r="E8">
        <v>140</v>
      </c>
      <c r="F8">
        <v>2766</v>
      </c>
      <c r="G8" s="1">
        <v>43946</v>
      </c>
      <c r="H8">
        <v>51</v>
      </c>
      <c r="I8">
        <f t="shared" si="1"/>
        <v>5742</v>
      </c>
      <c r="J8" s="1">
        <v>43971</v>
      </c>
      <c r="K8">
        <v>31</v>
      </c>
      <c r="L8">
        <f t="shared" si="2"/>
        <v>7009</v>
      </c>
      <c r="M8" s="1">
        <v>43996</v>
      </c>
      <c r="N8">
        <v>8</v>
      </c>
      <c r="O8">
        <f t="shared" si="3"/>
        <v>8453</v>
      </c>
      <c r="P8" s="1">
        <v>44021</v>
      </c>
      <c r="Q8">
        <v>6</v>
      </c>
      <c r="R8">
        <f t="shared" si="4"/>
        <v>8683</v>
      </c>
      <c r="S8" s="1">
        <v>44046</v>
      </c>
      <c r="T8">
        <v>2</v>
      </c>
      <c r="U8">
        <f t="shared" si="5"/>
        <v>9001</v>
      </c>
      <c r="V8" s="1">
        <v>44071</v>
      </c>
      <c r="W8" s="11">
        <v>10</v>
      </c>
      <c r="X8">
        <f t="shared" si="6"/>
        <v>9306</v>
      </c>
      <c r="Y8" s="1">
        <v>44096</v>
      </c>
      <c r="Z8" s="12">
        <v>82</v>
      </c>
      <c r="AA8" s="11">
        <f t="shared" si="0"/>
        <v>10358</v>
      </c>
      <c r="AC8" s="1">
        <v>44119</v>
      </c>
    </row>
    <row r="9" spans="1:31" x14ac:dyDescent="0.25">
      <c r="A9" s="1">
        <v>43897</v>
      </c>
      <c r="B9">
        <v>10</v>
      </c>
      <c r="C9">
        <v>93</v>
      </c>
      <c r="D9" s="1">
        <v>43922</v>
      </c>
      <c r="E9">
        <v>142</v>
      </c>
      <c r="F9">
        <v>2908</v>
      </c>
      <c r="G9" s="1">
        <v>43947</v>
      </c>
      <c r="H9">
        <v>38</v>
      </c>
      <c r="I9">
        <f t="shared" si="1"/>
        <v>5780</v>
      </c>
      <c r="J9" s="1">
        <v>43972</v>
      </c>
      <c r="K9">
        <v>50</v>
      </c>
      <c r="L9">
        <f t="shared" si="2"/>
        <v>7059</v>
      </c>
      <c r="M9" s="1">
        <v>43997</v>
      </c>
      <c r="N9">
        <v>41</v>
      </c>
      <c r="O9">
        <f t="shared" si="3"/>
        <v>8494</v>
      </c>
      <c r="P9" s="1">
        <v>44022</v>
      </c>
      <c r="Q9">
        <v>13</v>
      </c>
      <c r="R9">
        <f t="shared" si="4"/>
        <v>8696</v>
      </c>
      <c r="S9" s="1">
        <v>44047</v>
      </c>
      <c r="T9">
        <v>1</v>
      </c>
      <c r="U9">
        <f t="shared" si="5"/>
        <v>9002</v>
      </c>
      <c r="V9" s="1">
        <v>44072</v>
      </c>
      <c r="W9" s="11">
        <v>11</v>
      </c>
      <c r="X9">
        <f t="shared" si="6"/>
        <v>9317</v>
      </c>
      <c r="Y9" s="1">
        <v>44097</v>
      </c>
      <c r="Z9" s="12">
        <v>147</v>
      </c>
      <c r="AA9" s="11">
        <f t="shared" si="0"/>
        <v>10505</v>
      </c>
      <c r="AC9" s="1">
        <v>44120</v>
      </c>
    </row>
    <row r="10" spans="1:31" x14ac:dyDescent="0.25">
      <c r="A10" s="1">
        <v>43898</v>
      </c>
      <c r="B10">
        <v>6</v>
      </c>
      <c r="C10">
        <v>99</v>
      </c>
      <c r="D10" s="1">
        <v>43923</v>
      </c>
      <c r="E10">
        <v>208</v>
      </c>
      <c r="F10">
        <v>3116</v>
      </c>
      <c r="G10" s="1">
        <v>43948</v>
      </c>
      <c r="H10">
        <v>40</v>
      </c>
      <c r="I10">
        <f t="shared" si="1"/>
        <v>5820</v>
      </c>
      <c r="J10" s="1">
        <v>43973</v>
      </c>
      <c r="K10">
        <v>78</v>
      </c>
      <c r="L10">
        <f t="shared" si="2"/>
        <v>7137</v>
      </c>
      <c r="M10" s="1">
        <v>43998</v>
      </c>
      <c r="N10">
        <v>11</v>
      </c>
      <c r="O10">
        <f t="shared" si="3"/>
        <v>8505</v>
      </c>
      <c r="P10" s="1">
        <v>44023</v>
      </c>
      <c r="Q10">
        <v>8</v>
      </c>
      <c r="R10">
        <f t="shared" si="4"/>
        <v>8704</v>
      </c>
      <c r="S10" s="1">
        <v>44048</v>
      </c>
      <c r="T10">
        <v>21</v>
      </c>
      <c r="U10">
        <f t="shared" si="5"/>
        <v>9023</v>
      </c>
      <c r="V10" s="1">
        <v>44073</v>
      </c>
      <c r="W10" s="11">
        <v>17</v>
      </c>
      <c r="X10">
        <f t="shared" si="6"/>
        <v>9334</v>
      </c>
      <c r="Y10" s="1">
        <v>44098</v>
      </c>
      <c r="Z10" s="12">
        <v>71</v>
      </c>
      <c r="AA10" s="11">
        <f t="shared" si="0"/>
        <v>10576</v>
      </c>
      <c r="AC10" s="1">
        <v>44121</v>
      </c>
    </row>
    <row r="11" spans="1:31" x14ac:dyDescent="0.25">
      <c r="A11" s="1">
        <v>43899</v>
      </c>
      <c r="B11">
        <v>18</v>
      </c>
      <c r="C11">
        <v>117</v>
      </c>
      <c r="D11" s="1">
        <v>43924</v>
      </c>
      <c r="E11">
        <v>217</v>
      </c>
      <c r="F11">
        <v>3333</v>
      </c>
      <c r="G11" s="1">
        <v>43949</v>
      </c>
      <c r="H11">
        <v>31</v>
      </c>
      <c r="I11">
        <f t="shared" si="1"/>
        <v>5851</v>
      </c>
      <c r="J11" s="1">
        <v>43974</v>
      </c>
      <c r="K11">
        <v>48</v>
      </c>
      <c r="L11">
        <f t="shared" si="2"/>
        <v>7185</v>
      </c>
      <c r="M11" s="1">
        <v>43999</v>
      </c>
      <c r="N11">
        <v>10</v>
      </c>
      <c r="O11">
        <f t="shared" si="3"/>
        <v>8515</v>
      </c>
      <c r="P11" s="1">
        <v>44024</v>
      </c>
      <c r="Q11">
        <v>14</v>
      </c>
      <c r="R11">
        <f t="shared" si="4"/>
        <v>8718</v>
      </c>
      <c r="S11" s="1">
        <v>44049</v>
      </c>
      <c r="T11">
        <v>15</v>
      </c>
      <c r="U11">
        <f t="shared" si="5"/>
        <v>9038</v>
      </c>
      <c r="V11" s="1">
        <v>44074</v>
      </c>
      <c r="W11" s="11">
        <v>6</v>
      </c>
      <c r="X11">
        <f t="shared" si="6"/>
        <v>9340</v>
      </c>
      <c r="Y11" s="1">
        <v>44099</v>
      </c>
      <c r="Z11" s="12">
        <v>111</v>
      </c>
      <c r="AA11" s="11">
        <f t="shared" si="0"/>
        <v>10687</v>
      </c>
      <c r="AC11" s="1">
        <v>44122</v>
      </c>
    </row>
    <row r="12" spans="1:31" x14ac:dyDescent="0.25">
      <c r="A12" s="1">
        <v>43900</v>
      </c>
      <c r="B12">
        <v>12</v>
      </c>
      <c r="C12">
        <v>129</v>
      </c>
      <c r="D12" s="1">
        <v>43925</v>
      </c>
      <c r="E12">
        <v>150</v>
      </c>
      <c r="F12">
        <v>3483</v>
      </c>
      <c r="G12" s="1">
        <v>43950</v>
      </c>
      <c r="H12">
        <v>94</v>
      </c>
      <c r="I12">
        <f t="shared" si="1"/>
        <v>5945</v>
      </c>
      <c r="J12" s="1">
        <v>43975</v>
      </c>
      <c r="K12">
        <v>60</v>
      </c>
      <c r="L12">
        <f t="shared" si="2"/>
        <v>7245</v>
      </c>
      <c r="M12" s="1">
        <v>44000</v>
      </c>
      <c r="N12">
        <v>14</v>
      </c>
      <c r="O12">
        <f t="shared" si="3"/>
        <v>8529</v>
      </c>
      <c r="P12" s="1">
        <v>44025</v>
      </c>
      <c r="Q12">
        <v>7</v>
      </c>
      <c r="R12">
        <f t="shared" si="4"/>
        <v>8725</v>
      </c>
      <c r="S12" s="1">
        <v>44050</v>
      </c>
      <c r="T12">
        <v>25</v>
      </c>
      <c r="U12">
        <f t="shared" si="5"/>
        <v>9063</v>
      </c>
      <c r="V12" s="1">
        <v>44075</v>
      </c>
      <c r="W12" s="11">
        <v>14</v>
      </c>
      <c r="X12">
        <f t="shared" si="6"/>
        <v>9354</v>
      </c>
      <c r="Y12" s="1">
        <v>44100</v>
      </c>
      <c r="Z12" s="12">
        <v>82</v>
      </c>
      <c r="AA12" s="11">
        <f t="shared" ref="AA12:AA26" si="7">AA11+Z12</f>
        <v>10769</v>
      </c>
      <c r="AC12" s="1">
        <v>44123</v>
      </c>
    </row>
    <row r="13" spans="1:31" x14ac:dyDescent="0.25">
      <c r="A13" s="1">
        <v>43901</v>
      </c>
      <c r="B13">
        <v>20</v>
      </c>
      <c r="C13">
        <v>149</v>
      </c>
      <c r="D13" s="1">
        <v>43926</v>
      </c>
      <c r="E13">
        <v>179</v>
      </c>
      <c r="F13">
        <v>3662</v>
      </c>
      <c r="G13" s="1">
        <v>43951</v>
      </c>
      <c r="H13">
        <v>57</v>
      </c>
      <c r="I13">
        <f t="shared" si="1"/>
        <v>6002</v>
      </c>
      <c r="J13" s="1">
        <v>43976</v>
      </c>
      <c r="K13">
        <v>172</v>
      </c>
      <c r="L13">
        <f t="shared" si="2"/>
        <v>7417</v>
      </c>
      <c r="M13" s="1">
        <v>44001</v>
      </c>
      <c r="N13">
        <v>6</v>
      </c>
      <c r="O13">
        <f t="shared" si="3"/>
        <v>8535</v>
      </c>
      <c r="P13" s="1">
        <v>44026</v>
      </c>
      <c r="Q13">
        <v>4</v>
      </c>
      <c r="R13">
        <f t="shared" si="4"/>
        <v>8729</v>
      </c>
      <c r="S13" s="1">
        <v>44051</v>
      </c>
      <c r="T13">
        <v>7</v>
      </c>
      <c r="U13">
        <f t="shared" si="5"/>
        <v>9070</v>
      </c>
      <c r="V13" s="1">
        <v>44076</v>
      </c>
      <c r="W13" s="11">
        <v>6</v>
      </c>
      <c r="X13">
        <f t="shared" si="6"/>
        <v>9360</v>
      </c>
      <c r="Y13" s="1">
        <v>44101</v>
      </c>
      <c r="Z13" s="12">
        <v>150</v>
      </c>
      <c r="AA13" s="11">
        <f t="shared" si="7"/>
        <v>10919</v>
      </c>
      <c r="AC13" s="1">
        <v>44124</v>
      </c>
    </row>
    <row r="14" spans="1:31" x14ac:dyDescent="0.25">
      <c r="A14" s="1">
        <v>43902</v>
      </c>
      <c r="B14">
        <v>9</v>
      </c>
      <c r="C14">
        <v>158</v>
      </c>
      <c r="D14" s="1">
        <v>43927</v>
      </c>
      <c r="E14">
        <v>131</v>
      </c>
      <c r="F14">
        <v>3793</v>
      </c>
      <c r="G14" s="1">
        <v>43952</v>
      </c>
      <c r="H14">
        <v>69</v>
      </c>
      <c r="I14">
        <f t="shared" si="1"/>
        <v>6071</v>
      </c>
      <c r="J14" s="1">
        <v>43977</v>
      </c>
      <c r="K14">
        <v>187</v>
      </c>
      <c r="L14">
        <f t="shared" si="2"/>
        <v>7604</v>
      </c>
      <c r="M14" s="1">
        <v>44002</v>
      </c>
      <c r="N14">
        <v>21</v>
      </c>
      <c r="O14">
        <f t="shared" si="3"/>
        <v>8556</v>
      </c>
      <c r="P14" s="1">
        <v>44027</v>
      </c>
      <c r="Q14">
        <v>5</v>
      </c>
      <c r="R14">
        <f t="shared" si="4"/>
        <v>8734</v>
      </c>
      <c r="S14" s="1">
        <v>44052</v>
      </c>
      <c r="T14">
        <v>13</v>
      </c>
      <c r="U14">
        <f t="shared" si="5"/>
        <v>9083</v>
      </c>
      <c r="V14" s="1">
        <v>44077</v>
      </c>
      <c r="W14" s="11">
        <v>14</v>
      </c>
      <c r="X14">
        <f t="shared" si="6"/>
        <v>9374</v>
      </c>
      <c r="Y14" s="1">
        <v>44102</v>
      </c>
      <c r="Z14" s="12">
        <v>115</v>
      </c>
      <c r="AA14" s="11">
        <f t="shared" si="7"/>
        <v>11034</v>
      </c>
      <c r="AC14" s="1">
        <v>44125</v>
      </c>
    </row>
    <row r="15" spans="1:31" x14ac:dyDescent="0.25">
      <c r="A15" s="1">
        <v>43903</v>
      </c>
      <c r="B15">
        <v>39</v>
      </c>
      <c r="C15">
        <v>197</v>
      </c>
      <c r="D15" s="1">
        <v>43928</v>
      </c>
      <c r="E15">
        <v>170</v>
      </c>
      <c r="F15">
        <v>3963</v>
      </c>
      <c r="G15" s="1">
        <v>43953</v>
      </c>
      <c r="H15">
        <v>105</v>
      </c>
      <c r="I15">
        <f t="shared" si="1"/>
        <v>6176</v>
      </c>
      <c r="J15" s="1">
        <v>43978</v>
      </c>
      <c r="K15">
        <v>15</v>
      </c>
      <c r="L15">
        <f t="shared" si="2"/>
        <v>7619</v>
      </c>
      <c r="M15" s="1">
        <v>44003</v>
      </c>
      <c r="N15">
        <v>16</v>
      </c>
      <c r="O15">
        <f t="shared" si="3"/>
        <v>8572</v>
      </c>
      <c r="P15" s="1">
        <v>44028</v>
      </c>
      <c r="Q15">
        <v>3</v>
      </c>
      <c r="R15">
        <f t="shared" si="4"/>
        <v>8737</v>
      </c>
      <c r="S15" s="1">
        <v>44053</v>
      </c>
      <c r="T15">
        <v>11</v>
      </c>
      <c r="U15">
        <f t="shared" si="5"/>
        <v>9094</v>
      </c>
      <c r="V15" s="1">
        <v>44078</v>
      </c>
      <c r="W15" s="11">
        <v>11</v>
      </c>
      <c r="X15">
        <f t="shared" si="6"/>
        <v>9385</v>
      </c>
      <c r="Y15" s="1">
        <v>44103</v>
      </c>
      <c r="Z15" s="12">
        <v>101</v>
      </c>
      <c r="AA15" s="11">
        <f t="shared" si="7"/>
        <v>11135</v>
      </c>
      <c r="AC15" s="1">
        <v>44126</v>
      </c>
    </row>
    <row r="16" spans="1:31" x14ac:dyDescent="0.25">
      <c r="A16" s="1">
        <v>43904</v>
      </c>
      <c r="B16">
        <v>41</v>
      </c>
      <c r="C16">
        <v>238</v>
      </c>
      <c r="D16" s="1">
        <v>43929</v>
      </c>
      <c r="E16">
        <v>156</v>
      </c>
      <c r="F16">
        <v>4119</v>
      </c>
      <c r="G16" s="1">
        <v>43954</v>
      </c>
      <c r="H16">
        <v>122</v>
      </c>
      <c r="I16">
        <f t="shared" si="1"/>
        <v>6298</v>
      </c>
      <c r="J16" s="1">
        <v>43979</v>
      </c>
      <c r="K16">
        <v>10</v>
      </c>
      <c r="L16">
        <f t="shared" si="2"/>
        <v>7629</v>
      </c>
      <c r="M16" s="1">
        <v>44004</v>
      </c>
      <c r="N16">
        <v>15</v>
      </c>
      <c r="O16">
        <f t="shared" si="3"/>
        <v>8587</v>
      </c>
      <c r="P16" s="1">
        <v>44029</v>
      </c>
      <c r="Q16">
        <v>18</v>
      </c>
      <c r="R16">
        <f t="shared" si="4"/>
        <v>8755</v>
      </c>
      <c r="S16" s="1">
        <v>44054</v>
      </c>
      <c r="T16">
        <v>9</v>
      </c>
      <c r="U16">
        <f t="shared" si="5"/>
        <v>9103</v>
      </c>
      <c r="V16" s="1">
        <v>44079</v>
      </c>
      <c r="W16" s="11">
        <v>6</v>
      </c>
      <c r="X16">
        <f t="shared" si="6"/>
        <v>9391</v>
      </c>
      <c r="Y16" s="1">
        <v>44104</v>
      </c>
      <c r="Z16" s="12">
        <v>89</v>
      </c>
      <c r="AA16" s="11">
        <f t="shared" si="7"/>
        <v>11224</v>
      </c>
      <c r="AC16" s="1">
        <v>44127</v>
      </c>
    </row>
    <row r="17" spans="1:29" x14ac:dyDescent="0.25">
      <c r="A17" s="1">
        <v>43905</v>
      </c>
      <c r="B17">
        <v>190</v>
      </c>
      <c r="C17">
        <v>428</v>
      </c>
      <c r="D17" s="1">
        <v>43930</v>
      </c>
      <c r="E17">
        <v>109</v>
      </c>
      <c r="F17">
        <v>4228</v>
      </c>
      <c r="G17" s="1">
        <v>43955</v>
      </c>
      <c r="H17">
        <v>55</v>
      </c>
      <c r="I17">
        <f t="shared" si="1"/>
        <v>6353</v>
      </c>
      <c r="J17" s="1">
        <v>43980</v>
      </c>
      <c r="K17">
        <v>103</v>
      </c>
      <c r="L17">
        <f t="shared" si="2"/>
        <v>7732</v>
      </c>
      <c r="M17" s="1">
        <v>44005</v>
      </c>
      <c r="N17">
        <v>3</v>
      </c>
      <c r="O17">
        <f t="shared" si="3"/>
        <v>8590</v>
      </c>
      <c r="P17" s="1">
        <v>44030</v>
      </c>
      <c r="Q17">
        <v>9</v>
      </c>
      <c r="R17">
        <f t="shared" si="4"/>
        <v>8764</v>
      </c>
      <c r="S17" s="1">
        <v>44055</v>
      </c>
      <c r="T17">
        <v>11</v>
      </c>
      <c r="U17">
        <f t="shared" si="5"/>
        <v>9114</v>
      </c>
      <c r="V17" s="1">
        <v>44080</v>
      </c>
      <c r="W17" s="11">
        <v>6</v>
      </c>
      <c r="X17">
        <f t="shared" si="6"/>
        <v>9397</v>
      </c>
      <c r="Y17" s="1">
        <v>44105</v>
      </c>
      <c r="Z17" s="12">
        <v>260</v>
      </c>
      <c r="AA17" s="11">
        <f t="shared" si="7"/>
        <v>11484</v>
      </c>
      <c r="AC17" s="1">
        <v>44128</v>
      </c>
    </row>
    <row r="18" spans="1:29" x14ac:dyDescent="0.25">
      <c r="A18" s="1">
        <v>43906</v>
      </c>
      <c r="B18">
        <v>138</v>
      </c>
      <c r="C18">
        <v>566</v>
      </c>
      <c r="D18" s="1">
        <v>43931</v>
      </c>
      <c r="E18">
        <v>118</v>
      </c>
      <c r="F18">
        <f>F17+E18</f>
        <v>4346</v>
      </c>
      <c r="G18" s="1">
        <v>43956</v>
      </c>
      <c r="H18">
        <v>30</v>
      </c>
      <c r="I18">
        <f t="shared" si="1"/>
        <v>6383</v>
      </c>
      <c r="J18" s="1">
        <v>43981</v>
      </c>
      <c r="K18">
        <v>30</v>
      </c>
      <c r="L18">
        <f t="shared" si="2"/>
        <v>7762</v>
      </c>
      <c r="M18" s="1">
        <v>44006</v>
      </c>
      <c r="N18">
        <v>6</v>
      </c>
      <c r="O18">
        <f t="shared" si="3"/>
        <v>8596</v>
      </c>
      <c r="P18" s="1">
        <v>44031</v>
      </c>
      <c r="Q18">
        <v>15</v>
      </c>
      <c r="R18">
        <f t="shared" si="4"/>
        <v>8779</v>
      </c>
      <c r="S18" s="1">
        <v>44056</v>
      </c>
      <c r="T18">
        <v>15</v>
      </c>
      <c r="U18">
        <f t="shared" si="5"/>
        <v>9129</v>
      </c>
      <c r="V18" s="1">
        <v>44081</v>
      </c>
      <c r="W18" s="12">
        <v>62</v>
      </c>
      <c r="X18">
        <f t="shared" si="6"/>
        <v>9459</v>
      </c>
      <c r="Y18" s="1">
        <v>44106</v>
      </c>
      <c r="Z18" s="12">
        <v>287</v>
      </c>
      <c r="AA18" s="11">
        <f t="shared" si="7"/>
        <v>11771</v>
      </c>
      <c r="AC18" s="1">
        <v>44129</v>
      </c>
    </row>
    <row r="19" spans="1:29" x14ac:dyDescent="0.25">
      <c r="A19" s="1">
        <v>43907</v>
      </c>
      <c r="B19">
        <v>107</v>
      </c>
      <c r="C19">
        <v>673</v>
      </c>
      <c r="D19" s="1">
        <v>43932</v>
      </c>
      <c r="E19">
        <v>184</v>
      </c>
      <c r="F19">
        <f t="shared" ref="F19:F26" si="8">F18+E19</f>
        <v>4530</v>
      </c>
      <c r="G19" s="1">
        <v>43957</v>
      </c>
      <c r="H19">
        <v>45</v>
      </c>
      <c r="I19">
        <f t="shared" si="1"/>
        <v>6428</v>
      </c>
      <c r="J19" s="1">
        <v>43982</v>
      </c>
      <c r="K19">
        <v>57</v>
      </c>
      <c r="L19">
        <f t="shared" si="2"/>
        <v>7819</v>
      </c>
      <c r="M19" s="1">
        <v>44007</v>
      </c>
      <c r="N19">
        <v>4</v>
      </c>
      <c r="O19">
        <f t="shared" si="3"/>
        <v>8600</v>
      </c>
      <c r="P19" s="1">
        <v>44032</v>
      </c>
      <c r="Q19">
        <v>21</v>
      </c>
      <c r="R19">
        <f t="shared" si="4"/>
        <v>8800</v>
      </c>
      <c r="S19" s="1">
        <v>44057</v>
      </c>
      <c r="T19">
        <v>20</v>
      </c>
      <c r="U19">
        <f t="shared" si="5"/>
        <v>9149</v>
      </c>
      <c r="V19" s="1">
        <v>44082</v>
      </c>
      <c r="W19" s="12">
        <v>100</v>
      </c>
      <c r="X19">
        <f t="shared" si="6"/>
        <v>9559</v>
      </c>
      <c r="Y19" s="1">
        <v>44107</v>
      </c>
      <c r="Z19" s="12">
        <v>317</v>
      </c>
      <c r="AA19" s="11">
        <f t="shared" si="7"/>
        <v>12088</v>
      </c>
      <c r="AC19" s="1">
        <v>44130</v>
      </c>
    </row>
    <row r="20" spans="1:29" x14ac:dyDescent="0.25">
      <c r="A20" s="1">
        <v>43908</v>
      </c>
      <c r="B20">
        <v>117</v>
      </c>
      <c r="C20">
        <v>790</v>
      </c>
      <c r="D20" s="1">
        <v>43933</v>
      </c>
      <c r="E20">
        <v>153</v>
      </c>
      <c r="F20">
        <f t="shared" si="8"/>
        <v>4683</v>
      </c>
      <c r="G20" s="1">
        <v>43958</v>
      </c>
      <c r="H20">
        <v>39</v>
      </c>
      <c r="I20">
        <f t="shared" si="1"/>
        <v>6467</v>
      </c>
      <c r="J20" s="1">
        <v>43983</v>
      </c>
      <c r="K20">
        <v>38</v>
      </c>
      <c r="L20">
        <f t="shared" si="2"/>
        <v>7857</v>
      </c>
      <c r="M20" s="1">
        <v>44008</v>
      </c>
      <c r="N20">
        <v>6</v>
      </c>
      <c r="O20">
        <f t="shared" si="3"/>
        <v>8606</v>
      </c>
      <c r="P20" s="1">
        <v>44033</v>
      </c>
      <c r="Q20" s="10">
        <v>15</v>
      </c>
      <c r="R20">
        <f t="shared" si="4"/>
        <v>8815</v>
      </c>
      <c r="S20" s="1">
        <v>44058</v>
      </c>
      <c r="T20">
        <v>26</v>
      </c>
      <c r="U20">
        <f t="shared" si="5"/>
        <v>9175</v>
      </c>
      <c r="V20" s="1">
        <v>44083</v>
      </c>
      <c r="W20" s="12">
        <v>24</v>
      </c>
      <c r="X20">
        <f t="shared" si="6"/>
        <v>9583</v>
      </c>
      <c r="Y20" s="1">
        <v>44108</v>
      </c>
      <c r="Z20" s="12">
        <v>293</v>
      </c>
      <c r="AA20" s="11">
        <f t="shared" si="7"/>
        <v>12381</v>
      </c>
      <c r="AC20" s="1">
        <v>44131</v>
      </c>
    </row>
    <row r="21" spans="1:29" x14ac:dyDescent="0.25">
      <c r="A21" s="1">
        <v>43909</v>
      </c>
      <c r="B21">
        <v>110</v>
      </c>
      <c r="C21">
        <v>900</v>
      </c>
      <c r="D21" s="1">
        <v>43934</v>
      </c>
      <c r="E21">
        <v>134</v>
      </c>
      <c r="F21">
        <f t="shared" si="8"/>
        <v>4817</v>
      </c>
      <c r="G21" s="1">
        <v>43959</v>
      </c>
      <c r="H21">
        <v>68</v>
      </c>
      <c r="I21">
        <f t="shared" si="1"/>
        <v>6535</v>
      </c>
      <c r="J21" s="1">
        <v>43984</v>
      </c>
      <c r="K21">
        <v>20</v>
      </c>
      <c r="L21">
        <f t="shared" si="2"/>
        <v>7877</v>
      </c>
      <c r="M21" s="1">
        <v>44009</v>
      </c>
      <c r="N21">
        <v>10</v>
      </c>
      <c r="O21">
        <f t="shared" si="3"/>
        <v>8616</v>
      </c>
      <c r="P21" s="1">
        <v>44034</v>
      </c>
      <c r="Q21">
        <v>16</v>
      </c>
      <c r="R21">
        <f t="shared" si="4"/>
        <v>8831</v>
      </c>
      <c r="S21" s="1">
        <v>44059</v>
      </c>
      <c r="T21">
        <v>25</v>
      </c>
      <c r="U21">
        <f t="shared" si="5"/>
        <v>9200</v>
      </c>
      <c r="V21" s="1">
        <v>44084</v>
      </c>
      <c r="W21" s="12">
        <v>45</v>
      </c>
      <c r="X21">
        <f t="shared" si="6"/>
        <v>9628</v>
      </c>
      <c r="Y21" s="1">
        <v>44109</v>
      </c>
      <c r="Z21" s="12">
        <v>432</v>
      </c>
      <c r="AA21" s="11">
        <f t="shared" si="7"/>
        <v>12813</v>
      </c>
      <c r="AC21" s="1">
        <v>44132</v>
      </c>
    </row>
    <row r="22" spans="1:29" x14ac:dyDescent="0.25">
      <c r="A22" s="1">
        <v>43910</v>
      </c>
      <c r="B22">
        <v>130</v>
      </c>
      <c r="C22">
        <v>1030</v>
      </c>
      <c r="D22" s="1">
        <v>43935</v>
      </c>
      <c r="E22">
        <v>170</v>
      </c>
      <c r="F22">
        <f t="shared" si="8"/>
        <v>4987</v>
      </c>
      <c r="G22" s="1">
        <v>43960</v>
      </c>
      <c r="H22">
        <v>54</v>
      </c>
      <c r="I22">
        <f t="shared" si="1"/>
        <v>6589</v>
      </c>
      <c r="J22" s="1">
        <v>43985</v>
      </c>
      <c r="K22">
        <v>93</v>
      </c>
      <c r="L22">
        <f t="shared" si="2"/>
        <v>7970</v>
      </c>
      <c r="M22" s="1">
        <v>44010</v>
      </c>
      <c r="N22">
        <v>18</v>
      </c>
      <c r="O22">
        <f t="shared" si="3"/>
        <v>8634</v>
      </c>
      <c r="P22" s="1">
        <v>44035</v>
      </c>
      <c r="Q22">
        <v>9</v>
      </c>
      <c r="R22">
        <f t="shared" si="4"/>
        <v>8840</v>
      </c>
      <c r="S22" s="1">
        <v>44060</v>
      </c>
      <c r="T22">
        <v>12</v>
      </c>
      <c r="U22">
        <f t="shared" si="5"/>
        <v>9212</v>
      </c>
      <c r="V22" s="1">
        <v>44085</v>
      </c>
      <c r="W22" s="12">
        <v>182</v>
      </c>
      <c r="X22">
        <f t="shared" si="6"/>
        <v>9810</v>
      </c>
      <c r="Y22" s="1">
        <v>44110</v>
      </c>
      <c r="Z22" s="12">
        <v>691</v>
      </c>
      <c r="AA22" s="11">
        <f t="shared" si="7"/>
        <v>13504</v>
      </c>
      <c r="AC22" s="1">
        <v>44133</v>
      </c>
    </row>
    <row r="23" spans="1:29" x14ac:dyDescent="0.25">
      <c r="A23" s="1">
        <v>43911</v>
      </c>
      <c r="B23">
        <v>153</v>
      </c>
      <c r="C23">
        <v>1183</v>
      </c>
      <c r="D23" s="1">
        <v>43936</v>
      </c>
      <c r="E23">
        <v>85</v>
      </c>
      <c r="F23">
        <f t="shared" si="8"/>
        <v>5072</v>
      </c>
      <c r="G23" s="1">
        <v>43961</v>
      </c>
      <c r="H23">
        <v>67</v>
      </c>
      <c r="I23">
        <f t="shared" si="1"/>
        <v>6656</v>
      </c>
      <c r="J23" s="1">
        <v>43986</v>
      </c>
      <c r="K23">
        <v>277</v>
      </c>
      <c r="L23">
        <f t="shared" si="2"/>
        <v>8247</v>
      </c>
      <c r="M23" s="1">
        <v>44011</v>
      </c>
      <c r="N23">
        <v>3</v>
      </c>
      <c r="O23">
        <f t="shared" si="3"/>
        <v>8637</v>
      </c>
      <c r="P23" s="1">
        <v>44036</v>
      </c>
      <c r="Q23">
        <v>21</v>
      </c>
      <c r="R23">
        <f t="shared" si="4"/>
        <v>8861</v>
      </c>
      <c r="S23" s="1">
        <v>44061</v>
      </c>
      <c r="T23">
        <v>7</v>
      </c>
      <c r="U23">
        <f t="shared" si="5"/>
        <v>9219</v>
      </c>
      <c r="V23" s="1">
        <v>44086</v>
      </c>
      <c r="W23" s="12">
        <v>58</v>
      </c>
      <c r="X23">
        <f t="shared" si="6"/>
        <v>9868</v>
      </c>
      <c r="Y23" s="1">
        <v>44111</v>
      </c>
      <c r="Z23" s="12">
        <v>489</v>
      </c>
      <c r="AA23" s="11">
        <f t="shared" si="7"/>
        <v>13993</v>
      </c>
      <c r="AC23" s="1">
        <v>44134</v>
      </c>
    </row>
    <row r="24" spans="1:29" x14ac:dyDescent="0.25">
      <c r="A24" s="1">
        <v>43912</v>
      </c>
      <c r="B24">
        <v>123</v>
      </c>
      <c r="C24">
        <v>1306</v>
      </c>
      <c r="D24" s="1">
        <v>43937</v>
      </c>
      <c r="E24">
        <v>110</v>
      </c>
      <c r="F24">
        <f t="shared" si="8"/>
        <v>5182</v>
      </c>
      <c r="G24" s="1">
        <v>43962</v>
      </c>
      <c r="H24">
        <v>70</v>
      </c>
      <c r="I24">
        <f t="shared" si="1"/>
        <v>6726</v>
      </c>
      <c r="J24" s="1">
        <v>43987</v>
      </c>
      <c r="K24">
        <v>19</v>
      </c>
      <c r="L24">
        <f t="shared" si="2"/>
        <v>8266</v>
      </c>
      <c r="M24" s="1">
        <v>44012</v>
      </c>
      <c r="N24">
        <v>2</v>
      </c>
      <c r="O24">
        <f t="shared" si="3"/>
        <v>8639</v>
      </c>
      <c r="P24" s="1">
        <v>44037</v>
      </c>
      <c r="Q24">
        <v>23</v>
      </c>
      <c r="R24">
        <f t="shared" si="4"/>
        <v>8884</v>
      </c>
      <c r="S24" s="1">
        <v>44062</v>
      </c>
      <c r="T24">
        <v>16</v>
      </c>
      <c r="U24">
        <f t="shared" si="5"/>
        <v>9235</v>
      </c>
      <c r="V24" s="1">
        <v>44087</v>
      </c>
      <c r="W24" s="12">
        <v>47</v>
      </c>
      <c r="X24">
        <f t="shared" si="6"/>
        <v>9915</v>
      </c>
      <c r="Y24" s="1">
        <v>44112</v>
      </c>
      <c r="Z24" s="12">
        <v>375</v>
      </c>
      <c r="AA24" s="11">
        <f t="shared" si="7"/>
        <v>14368</v>
      </c>
      <c r="AC24" s="1">
        <v>44135</v>
      </c>
    </row>
    <row r="25" spans="1:29" x14ac:dyDescent="0.25">
      <c r="A25" s="1">
        <v>43913</v>
      </c>
      <c r="B25">
        <v>212</v>
      </c>
      <c r="C25">
        <v>1518</v>
      </c>
      <c r="D25" s="1">
        <v>43938</v>
      </c>
      <c r="E25">
        <v>69</v>
      </c>
      <c r="F25">
        <f t="shared" si="8"/>
        <v>5251</v>
      </c>
      <c r="G25" s="1">
        <v>43963</v>
      </c>
      <c r="H25">
        <v>16</v>
      </c>
      <c r="I25">
        <f t="shared" si="1"/>
        <v>6742</v>
      </c>
      <c r="J25" s="1">
        <v>43988</v>
      </c>
      <c r="K25">
        <v>37</v>
      </c>
      <c r="L25">
        <f t="shared" si="2"/>
        <v>8303</v>
      </c>
      <c r="M25" s="1">
        <v>44013</v>
      </c>
      <c r="N25">
        <v>1</v>
      </c>
      <c r="O25">
        <f t="shared" si="3"/>
        <v>8640</v>
      </c>
      <c r="P25" s="1">
        <v>44038</v>
      </c>
      <c r="Q25">
        <v>13</v>
      </c>
      <c r="R25">
        <f t="shared" si="4"/>
        <v>8897</v>
      </c>
      <c r="S25" s="1">
        <v>44063</v>
      </c>
      <c r="T25">
        <v>5</v>
      </c>
      <c r="U25">
        <f t="shared" si="5"/>
        <v>9240</v>
      </c>
      <c r="V25" s="1">
        <v>44088</v>
      </c>
      <c r="W25" s="11">
        <v>31</v>
      </c>
      <c r="X25">
        <f t="shared" si="6"/>
        <v>9946</v>
      </c>
      <c r="Y25" s="1">
        <v>44113</v>
      </c>
      <c r="AA25" s="11">
        <f t="shared" si="7"/>
        <v>14368</v>
      </c>
    </row>
    <row r="26" spans="1:29" x14ac:dyDescent="0.25">
      <c r="A26" s="1">
        <v>43914</v>
      </c>
      <c r="B26">
        <v>106</v>
      </c>
      <c r="C26">
        <v>1624</v>
      </c>
      <c r="D26" s="1">
        <v>43939</v>
      </c>
      <c r="E26">
        <v>54</v>
      </c>
      <c r="F26">
        <f t="shared" si="8"/>
        <v>5305</v>
      </c>
      <c r="G26" s="1">
        <v>43964</v>
      </c>
      <c r="H26">
        <v>37</v>
      </c>
      <c r="I26">
        <f t="shared" si="1"/>
        <v>6779</v>
      </c>
      <c r="J26" s="1">
        <v>43989</v>
      </c>
      <c r="K26">
        <v>19</v>
      </c>
      <c r="L26">
        <f t="shared" si="2"/>
        <v>8322</v>
      </c>
      <c r="M26" s="1">
        <v>44014</v>
      </c>
      <c r="N26">
        <v>3</v>
      </c>
      <c r="O26">
        <f t="shared" si="3"/>
        <v>8643</v>
      </c>
      <c r="P26" s="1">
        <v>44039</v>
      </c>
      <c r="Q26">
        <v>7</v>
      </c>
      <c r="R26">
        <f t="shared" si="4"/>
        <v>8904</v>
      </c>
      <c r="S26" s="1">
        <v>44064</v>
      </c>
      <c r="T26">
        <v>9</v>
      </c>
      <c r="U26">
        <f t="shared" si="5"/>
        <v>9249</v>
      </c>
      <c r="V26" s="1">
        <v>44089</v>
      </c>
      <c r="W26" s="11">
        <v>23</v>
      </c>
      <c r="X26">
        <f t="shared" si="6"/>
        <v>9969</v>
      </c>
      <c r="Y26" s="1">
        <v>44114</v>
      </c>
      <c r="AA26" s="11">
        <f t="shared" si="7"/>
        <v>14368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selection activeCell="V25" sqref="V25:V26"/>
    </sheetView>
  </sheetViews>
  <sheetFormatPr defaultRowHeight="15" x14ac:dyDescent="0.25"/>
  <cols>
    <col min="1" max="1" width="10.7109375" bestFit="1" customWidth="1"/>
    <col min="2" max="2" width="5.7109375" bestFit="1" customWidth="1"/>
    <col min="3" max="3" width="5.85546875" bestFit="1" customWidth="1"/>
    <col min="4" max="4" width="3.28515625" customWidth="1"/>
    <col min="5" max="5" width="10.7109375" bestFit="1" customWidth="1"/>
    <col min="6" max="6" width="5.7109375" bestFit="1" customWidth="1"/>
    <col min="7" max="7" width="5.85546875" bestFit="1" customWidth="1"/>
    <col min="8" max="8" width="2.85546875" customWidth="1"/>
    <col min="9" max="9" width="10.7109375" bestFit="1" customWidth="1"/>
    <col min="10" max="10" width="5.7109375" bestFit="1" customWidth="1"/>
    <col min="11" max="11" width="5.85546875" bestFit="1" customWidth="1"/>
    <col min="12" max="12" width="1.85546875" customWidth="1"/>
    <col min="13" max="13" width="10.7109375" bestFit="1" customWidth="1"/>
    <col min="14" max="14" width="5.7109375" bestFit="1" customWidth="1"/>
    <col min="15" max="15" width="5.85546875" bestFit="1" customWidth="1"/>
    <col min="16" max="16" width="1" customWidth="1"/>
    <col min="17" max="17" width="10.7109375" bestFit="1" customWidth="1"/>
    <col min="18" max="18" width="5.7109375" bestFit="1" customWidth="1"/>
    <col min="19" max="19" width="5.85546875" bestFit="1" customWidth="1"/>
    <col min="20" max="20" width="2.5703125" customWidth="1"/>
    <col min="21" max="21" width="10.7109375" bestFit="1" customWidth="1"/>
    <col min="22" max="22" width="5.7109375" bestFit="1" customWidth="1"/>
    <col min="23" max="23" width="6" bestFit="1" customWidth="1"/>
    <col min="24" max="24" width="3.28515625" customWidth="1"/>
    <col min="25" max="25" width="10.7109375" bestFit="1" customWidth="1"/>
    <col min="26" max="26" width="5.7109375" bestFit="1" customWidth="1"/>
    <col min="27" max="27" width="6" bestFit="1" customWidth="1"/>
  </cols>
  <sheetData>
    <row r="1" spans="1:27" x14ac:dyDescent="0.25">
      <c r="A1" s="3" t="s">
        <v>0</v>
      </c>
      <c r="B1" s="2" t="s">
        <v>8</v>
      </c>
      <c r="C1" s="2" t="s">
        <v>9</v>
      </c>
      <c r="E1" s="3" t="s">
        <v>0</v>
      </c>
      <c r="F1" s="2" t="s">
        <v>8</v>
      </c>
      <c r="G1" s="2" t="s">
        <v>9</v>
      </c>
      <c r="I1" s="3" t="s">
        <v>0</v>
      </c>
      <c r="J1" s="2" t="s">
        <v>8</v>
      </c>
      <c r="K1" s="2" t="s">
        <v>9</v>
      </c>
      <c r="M1" s="3" t="s">
        <v>0</v>
      </c>
      <c r="N1" s="2" t="s">
        <v>8</v>
      </c>
      <c r="O1" s="2" t="s">
        <v>9</v>
      </c>
      <c r="P1" s="2"/>
      <c r="Q1" s="3" t="s">
        <v>0</v>
      </c>
      <c r="R1" s="2" t="s">
        <v>8</v>
      </c>
      <c r="S1" s="2" t="s">
        <v>9</v>
      </c>
      <c r="T1" s="2"/>
      <c r="U1" s="3" t="s">
        <v>0</v>
      </c>
      <c r="V1" s="2" t="s">
        <v>8</v>
      </c>
      <c r="W1" s="2" t="s">
        <v>9</v>
      </c>
      <c r="Y1" s="3" t="s">
        <v>0</v>
      </c>
      <c r="Z1" s="2" t="s">
        <v>8</v>
      </c>
      <c r="AA1" s="2" t="s">
        <v>9</v>
      </c>
    </row>
    <row r="2" spans="1:27" x14ac:dyDescent="0.25">
      <c r="A2" s="1">
        <v>43965</v>
      </c>
      <c r="B2">
        <v>40</v>
      </c>
      <c r="C2" t="e">
        <f>#REF!+B2</f>
        <v>#REF!</v>
      </c>
      <c r="E2" s="1">
        <v>43990</v>
      </c>
      <c r="F2">
        <v>7</v>
      </c>
      <c r="G2" t="e">
        <f>C26+F2</f>
        <v>#REF!</v>
      </c>
      <c r="I2" s="1">
        <v>44015</v>
      </c>
      <c r="J2">
        <v>5</v>
      </c>
      <c r="K2">
        <f>8643+J2</f>
        <v>8648</v>
      </c>
      <c r="M2" s="1">
        <v>44040</v>
      </c>
      <c r="N2">
        <v>39</v>
      </c>
      <c r="O2">
        <f>K26+N2</f>
        <v>8943</v>
      </c>
      <c r="P2" s="1"/>
      <c r="Q2" s="1">
        <v>44065</v>
      </c>
      <c r="R2" s="11">
        <v>8</v>
      </c>
      <c r="S2">
        <f>O26+R2</f>
        <v>9257</v>
      </c>
      <c r="U2" s="1">
        <v>44090</v>
      </c>
      <c r="V2" s="12">
        <v>62</v>
      </c>
      <c r="W2" s="11">
        <f>S26+V2</f>
        <v>10031</v>
      </c>
      <c r="Y2" s="1">
        <v>44113</v>
      </c>
      <c r="Z2">
        <v>354</v>
      </c>
      <c r="AA2" s="11">
        <f>W24+Z2</f>
        <v>14722</v>
      </c>
    </row>
    <row r="3" spans="1:27" x14ac:dyDescent="0.25">
      <c r="A3" s="1">
        <v>43966</v>
      </c>
      <c r="B3">
        <v>36</v>
      </c>
      <c r="C3" t="e">
        <f>C2+B3</f>
        <v>#REF!</v>
      </c>
      <c r="E3" s="1">
        <v>43991</v>
      </c>
      <c r="F3">
        <v>7</v>
      </c>
      <c r="G3" t="e">
        <f>G2+F3</f>
        <v>#REF!</v>
      </c>
      <c r="I3" s="1">
        <v>44016</v>
      </c>
      <c r="J3">
        <v>10</v>
      </c>
      <c r="K3">
        <f>K2+J3</f>
        <v>8658</v>
      </c>
      <c r="M3" s="1">
        <v>44041</v>
      </c>
      <c r="N3">
        <v>13</v>
      </c>
      <c r="O3">
        <f>O2+N3</f>
        <v>8956</v>
      </c>
      <c r="P3" s="1"/>
      <c r="Q3" s="1">
        <v>44066</v>
      </c>
      <c r="R3" s="11">
        <v>10</v>
      </c>
      <c r="S3">
        <f>S2+R3</f>
        <v>9267</v>
      </c>
      <c r="U3" s="1">
        <v>44091</v>
      </c>
      <c r="V3" s="12">
        <v>21</v>
      </c>
      <c r="W3" s="11">
        <f t="shared" ref="W3:W26" si="0">W2+V3</f>
        <v>10052</v>
      </c>
      <c r="Y3" s="1">
        <v>44114</v>
      </c>
      <c r="Z3">
        <v>374</v>
      </c>
      <c r="AA3" s="11">
        <f>AA2+Z3</f>
        <v>15096</v>
      </c>
    </row>
    <row r="4" spans="1:27" x14ac:dyDescent="0.25">
      <c r="A4" s="1">
        <v>43967</v>
      </c>
      <c r="B4">
        <v>17</v>
      </c>
      <c r="C4" t="e">
        <f>C3+B4</f>
        <v>#REF!</v>
      </c>
      <c r="E4" s="1">
        <v>43992</v>
      </c>
      <c r="F4">
        <v>2</v>
      </c>
      <c r="G4" t="e">
        <f>G3+F4</f>
        <v>#REF!</v>
      </c>
      <c r="I4" s="1">
        <v>44017</v>
      </c>
      <c r="J4">
        <v>5</v>
      </c>
      <c r="K4">
        <f>K3+J4</f>
        <v>8663</v>
      </c>
      <c r="M4" s="1">
        <v>44042</v>
      </c>
      <c r="N4">
        <v>8</v>
      </c>
      <c r="O4">
        <f>O3+N4</f>
        <v>8964</v>
      </c>
      <c r="P4" s="1"/>
      <c r="Q4" s="1">
        <v>44067</v>
      </c>
      <c r="R4" s="11">
        <v>7</v>
      </c>
      <c r="S4">
        <f>S3+R4</f>
        <v>9274</v>
      </c>
      <c r="U4" s="1">
        <v>44092</v>
      </c>
      <c r="V4" s="12">
        <v>95</v>
      </c>
      <c r="W4" s="11">
        <f t="shared" si="0"/>
        <v>10147</v>
      </c>
      <c r="Y4" s="1">
        <v>44115</v>
      </c>
      <c r="Z4">
        <v>561</v>
      </c>
      <c r="AA4" s="11">
        <f>AA3+Z4</f>
        <v>15657</v>
      </c>
    </row>
    <row r="5" spans="1:27" x14ac:dyDescent="0.25">
      <c r="A5" s="1">
        <v>43968</v>
      </c>
      <c r="B5">
        <v>22</v>
      </c>
      <c r="C5" t="e">
        <f t="shared" ref="C5:C26" si="1">C4+B5</f>
        <v>#REF!</v>
      </c>
      <c r="E5" s="1">
        <v>43993</v>
      </c>
      <c r="F5">
        <v>31</v>
      </c>
      <c r="G5" t="e">
        <f t="shared" ref="G5:G26" si="2">G4+F5</f>
        <v>#REF!</v>
      </c>
      <c r="I5" s="1">
        <v>44018</v>
      </c>
      <c r="J5">
        <v>5</v>
      </c>
      <c r="K5">
        <f t="shared" ref="K5:K26" si="3">K4+J5</f>
        <v>8668</v>
      </c>
      <c r="M5" s="1">
        <v>44043</v>
      </c>
      <c r="N5">
        <v>12</v>
      </c>
      <c r="O5">
        <f t="shared" ref="O5:O26" si="4">O4+N5</f>
        <v>8976</v>
      </c>
      <c r="P5" s="1"/>
      <c r="Q5" s="1">
        <v>44068</v>
      </c>
      <c r="R5" s="11">
        <v>11</v>
      </c>
      <c r="S5">
        <f t="shared" ref="S5:S26" si="5">S4+R5</f>
        <v>9285</v>
      </c>
      <c r="U5" s="1">
        <v>44093</v>
      </c>
      <c r="V5" s="12">
        <v>20</v>
      </c>
      <c r="W5" s="11">
        <f t="shared" si="0"/>
        <v>10167</v>
      </c>
      <c r="Y5" s="1">
        <v>44116</v>
      </c>
      <c r="Z5">
        <v>563</v>
      </c>
    </row>
    <row r="6" spans="1:27" x14ac:dyDescent="0.25">
      <c r="A6" s="1">
        <v>43969</v>
      </c>
      <c r="B6">
        <v>47</v>
      </c>
      <c r="C6" t="e">
        <f t="shared" si="1"/>
        <v>#REF!</v>
      </c>
      <c r="E6" s="1">
        <v>43994</v>
      </c>
      <c r="F6">
        <v>33</v>
      </c>
      <c r="G6" t="e">
        <f t="shared" si="2"/>
        <v>#REF!</v>
      </c>
      <c r="I6" s="1">
        <v>44019</v>
      </c>
      <c r="J6">
        <v>6</v>
      </c>
      <c r="K6">
        <f t="shared" si="3"/>
        <v>8674</v>
      </c>
      <c r="M6" s="1">
        <v>44044</v>
      </c>
      <c r="N6">
        <v>9</v>
      </c>
      <c r="O6">
        <f t="shared" si="4"/>
        <v>8985</v>
      </c>
      <c r="P6" s="1"/>
      <c r="Q6" s="1">
        <v>44069</v>
      </c>
      <c r="R6" s="11">
        <v>6</v>
      </c>
      <c r="S6">
        <f t="shared" si="5"/>
        <v>9291</v>
      </c>
      <c r="U6" s="1">
        <v>44094</v>
      </c>
      <c r="V6" s="12">
        <v>52</v>
      </c>
      <c r="W6" s="11">
        <f t="shared" si="0"/>
        <v>10219</v>
      </c>
      <c r="Y6" s="1">
        <v>44117</v>
      </c>
    </row>
    <row r="7" spans="1:27" x14ac:dyDescent="0.25">
      <c r="A7" s="1">
        <v>43970</v>
      </c>
      <c r="B7">
        <v>37</v>
      </c>
      <c r="C7" t="e">
        <f t="shared" si="1"/>
        <v>#REF!</v>
      </c>
      <c r="E7" s="1">
        <v>43995</v>
      </c>
      <c r="F7">
        <v>43</v>
      </c>
      <c r="G7" t="e">
        <f t="shared" si="2"/>
        <v>#REF!</v>
      </c>
      <c r="I7" s="1">
        <v>44020</v>
      </c>
      <c r="J7">
        <v>3</v>
      </c>
      <c r="K7">
        <f t="shared" si="3"/>
        <v>8677</v>
      </c>
      <c r="M7" s="1">
        <v>44045</v>
      </c>
      <c r="N7">
        <v>14</v>
      </c>
      <c r="O7">
        <f t="shared" si="4"/>
        <v>8999</v>
      </c>
      <c r="P7" s="1"/>
      <c r="Q7" s="1">
        <v>44070</v>
      </c>
      <c r="R7" s="11">
        <v>5</v>
      </c>
      <c r="S7">
        <f t="shared" si="5"/>
        <v>9296</v>
      </c>
      <c r="U7" s="1">
        <v>44095</v>
      </c>
      <c r="V7" s="12">
        <v>57</v>
      </c>
      <c r="W7" s="11">
        <f t="shared" si="0"/>
        <v>10276</v>
      </c>
      <c r="Y7" s="1">
        <v>44118</v>
      </c>
    </row>
    <row r="8" spans="1:27" x14ac:dyDescent="0.25">
      <c r="A8" s="1">
        <v>43971</v>
      </c>
      <c r="B8">
        <v>31</v>
      </c>
      <c r="C8" t="e">
        <f t="shared" si="1"/>
        <v>#REF!</v>
      </c>
      <c r="E8" s="1">
        <v>43996</v>
      </c>
      <c r="F8">
        <v>8</v>
      </c>
      <c r="G8" t="e">
        <f t="shared" si="2"/>
        <v>#REF!</v>
      </c>
      <c r="I8" s="1">
        <v>44021</v>
      </c>
      <c r="J8">
        <v>6</v>
      </c>
      <c r="K8">
        <f t="shared" si="3"/>
        <v>8683</v>
      </c>
      <c r="M8" s="1">
        <v>44046</v>
      </c>
      <c r="N8">
        <v>2</v>
      </c>
      <c r="O8">
        <f t="shared" si="4"/>
        <v>9001</v>
      </c>
      <c r="P8" s="1"/>
      <c r="Q8" s="1">
        <v>44071</v>
      </c>
      <c r="R8" s="11">
        <v>10</v>
      </c>
      <c r="S8">
        <f t="shared" si="5"/>
        <v>9306</v>
      </c>
      <c r="U8" s="1">
        <v>44096</v>
      </c>
      <c r="V8" s="12">
        <v>82</v>
      </c>
      <c r="W8" s="11">
        <f t="shared" si="0"/>
        <v>10358</v>
      </c>
      <c r="Y8" s="1">
        <v>44119</v>
      </c>
    </row>
    <row r="9" spans="1:27" x14ac:dyDescent="0.25">
      <c r="A9" s="1">
        <v>43972</v>
      </c>
      <c r="B9">
        <v>50</v>
      </c>
      <c r="C9" t="e">
        <f t="shared" si="1"/>
        <v>#REF!</v>
      </c>
      <c r="E9" s="1">
        <v>43997</v>
      </c>
      <c r="F9">
        <v>41</v>
      </c>
      <c r="G9" t="e">
        <f t="shared" si="2"/>
        <v>#REF!</v>
      </c>
      <c r="I9" s="1">
        <v>44022</v>
      </c>
      <c r="J9">
        <v>13</v>
      </c>
      <c r="K9">
        <f t="shared" si="3"/>
        <v>8696</v>
      </c>
      <c r="M9" s="1">
        <v>44047</v>
      </c>
      <c r="N9">
        <v>1</v>
      </c>
      <c r="O9">
        <f t="shared" si="4"/>
        <v>9002</v>
      </c>
      <c r="P9" s="1"/>
      <c r="Q9" s="1">
        <v>44072</v>
      </c>
      <c r="R9" s="11">
        <v>11</v>
      </c>
      <c r="S9">
        <f t="shared" si="5"/>
        <v>9317</v>
      </c>
      <c r="U9" s="1">
        <v>44097</v>
      </c>
      <c r="V9" s="12">
        <v>147</v>
      </c>
      <c r="W9" s="11">
        <f t="shared" si="0"/>
        <v>10505</v>
      </c>
      <c r="Y9" s="1">
        <v>44120</v>
      </c>
    </row>
    <row r="10" spans="1:27" x14ac:dyDescent="0.25">
      <c r="A10" s="1">
        <v>43973</v>
      </c>
      <c r="B10">
        <v>78</v>
      </c>
      <c r="C10" t="e">
        <f t="shared" si="1"/>
        <v>#REF!</v>
      </c>
      <c r="E10" s="1">
        <v>43998</v>
      </c>
      <c r="F10">
        <v>11</v>
      </c>
      <c r="G10" t="e">
        <f t="shared" si="2"/>
        <v>#REF!</v>
      </c>
      <c r="I10" s="1">
        <v>44023</v>
      </c>
      <c r="J10">
        <v>8</v>
      </c>
      <c r="K10">
        <f t="shared" si="3"/>
        <v>8704</v>
      </c>
      <c r="M10" s="1">
        <v>44048</v>
      </c>
      <c r="N10">
        <v>21</v>
      </c>
      <c r="O10">
        <f t="shared" si="4"/>
        <v>9023</v>
      </c>
      <c r="P10" s="1"/>
      <c r="Q10" s="1">
        <v>44073</v>
      </c>
      <c r="R10" s="11">
        <v>17</v>
      </c>
      <c r="S10">
        <f t="shared" si="5"/>
        <v>9334</v>
      </c>
      <c r="U10" s="1">
        <v>44098</v>
      </c>
      <c r="V10" s="12">
        <v>71</v>
      </c>
      <c r="W10" s="11">
        <f t="shared" si="0"/>
        <v>10576</v>
      </c>
      <c r="Y10" s="1">
        <v>44121</v>
      </c>
    </row>
    <row r="11" spans="1:27" x14ac:dyDescent="0.25">
      <c r="A11" s="1">
        <v>43974</v>
      </c>
      <c r="B11">
        <v>48</v>
      </c>
      <c r="C11" t="e">
        <f t="shared" si="1"/>
        <v>#REF!</v>
      </c>
      <c r="E11" s="1">
        <v>43999</v>
      </c>
      <c r="F11">
        <v>10</v>
      </c>
      <c r="G11" t="e">
        <f t="shared" si="2"/>
        <v>#REF!</v>
      </c>
      <c r="I11" s="1">
        <v>44024</v>
      </c>
      <c r="J11">
        <v>14</v>
      </c>
      <c r="K11">
        <f t="shared" si="3"/>
        <v>8718</v>
      </c>
      <c r="M11" s="1">
        <v>44049</v>
      </c>
      <c r="N11">
        <v>15</v>
      </c>
      <c r="O11">
        <f t="shared" si="4"/>
        <v>9038</v>
      </c>
      <c r="P11" s="1"/>
      <c r="Q11" s="1">
        <v>44074</v>
      </c>
      <c r="R11" s="11">
        <v>6</v>
      </c>
      <c r="S11">
        <f t="shared" si="5"/>
        <v>9340</v>
      </c>
      <c r="U11" s="1">
        <v>44099</v>
      </c>
      <c r="V11" s="12">
        <v>111</v>
      </c>
      <c r="W11" s="11">
        <f t="shared" si="0"/>
        <v>10687</v>
      </c>
      <c r="Y11" s="1">
        <v>44122</v>
      </c>
    </row>
    <row r="12" spans="1:27" x14ac:dyDescent="0.25">
      <c r="A12" s="1">
        <v>43975</v>
      </c>
      <c r="B12">
        <v>60</v>
      </c>
      <c r="C12" t="e">
        <f t="shared" si="1"/>
        <v>#REF!</v>
      </c>
      <c r="E12" s="1">
        <v>44000</v>
      </c>
      <c r="F12">
        <v>14</v>
      </c>
      <c r="G12" t="e">
        <f t="shared" si="2"/>
        <v>#REF!</v>
      </c>
      <c r="I12" s="1">
        <v>44025</v>
      </c>
      <c r="J12">
        <v>7</v>
      </c>
      <c r="K12">
        <f t="shared" si="3"/>
        <v>8725</v>
      </c>
      <c r="M12" s="1">
        <v>44050</v>
      </c>
      <c r="N12">
        <v>25</v>
      </c>
      <c r="O12">
        <f t="shared" si="4"/>
        <v>9063</v>
      </c>
      <c r="P12" s="1"/>
      <c r="Q12" s="1">
        <v>44075</v>
      </c>
      <c r="R12" s="11">
        <v>14</v>
      </c>
      <c r="S12">
        <f t="shared" si="5"/>
        <v>9354</v>
      </c>
      <c r="U12" s="1">
        <v>44100</v>
      </c>
      <c r="V12" s="12">
        <v>82</v>
      </c>
      <c r="W12" s="11">
        <f t="shared" si="0"/>
        <v>10769</v>
      </c>
      <c r="Y12" s="1">
        <v>44123</v>
      </c>
    </row>
    <row r="13" spans="1:27" x14ac:dyDescent="0.25">
      <c r="A13" s="1">
        <v>43976</v>
      </c>
      <c r="B13">
        <v>172</v>
      </c>
      <c r="C13" t="e">
        <f t="shared" si="1"/>
        <v>#REF!</v>
      </c>
      <c r="E13" s="1">
        <v>44001</v>
      </c>
      <c r="F13">
        <v>6</v>
      </c>
      <c r="G13" t="e">
        <f t="shared" si="2"/>
        <v>#REF!</v>
      </c>
      <c r="I13" s="1">
        <v>44026</v>
      </c>
      <c r="J13">
        <v>4</v>
      </c>
      <c r="K13">
        <f t="shared" si="3"/>
        <v>8729</v>
      </c>
      <c r="M13" s="1">
        <v>44051</v>
      </c>
      <c r="N13">
        <v>7</v>
      </c>
      <c r="O13">
        <f t="shared" si="4"/>
        <v>9070</v>
      </c>
      <c r="P13" s="1"/>
      <c r="Q13" s="1">
        <v>44076</v>
      </c>
      <c r="R13" s="11">
        <v>6</v>
      </c>
      <c r="S13">
        <f t="shared" si="5"/>
        <v>9360</v>
      </c>
      <c r="U13" s="1">
        <v>44101</v>
      </c>
      <c r="V13" s="12">
        <v>150</v>
      </c>
      <c r="W13" s="11">
        <f t="shared" si="0"/>
        <v>10919</v>
      </c>
      <c r="Y13" s="1">
        <v>44124</v>
      </c>
    </row>
    <row r="14" spans="1:27" x14ac:dyDescent="0.25">
      <c r="A14" s="1">
        <v>43977</v>
      </c>
      <c r="B14">
        <v>187</v>
      </c>
      <c r="C14" t="e">
        <f t="shared" si="1"/>
        <v>#REF!</v>
      </c>
      <c r="E14" s="1">
        <v>44002</v>
      </c>
      <c r="F14">
        <v>21</v>
      </c>
      <c r="G14" t="e">
        <f t="shared" si="2"/>
        <v>#REF!</v>
      </c>
      <c r="I14" s="1">
        <v>44027</v>
      </c>
      <c r="J14">
        <v>5</v>
      </c>
      <c r="K14">
        <f t="shared" si="3"/>
        <v>8734</v>
      </c>
      <c r="M14" s="1">
        <v>44052</v>
      </c>
      <c r="N14">
        <v>13</v>
      </c>
      <c r="O14">
        <f t="shared" si="4"/>
        <v>9083</v>
      </c>
      <c r="P14" s="1"/>
      <c r="Q14" s="1">
        <v>44077</v>
      </c>
      <c r="R14" s="11">
        <v>14</v>
      </c>
      <c r="S14">
        <f t="shared" si="5"/>
        <v>9374</v>
      </c>
      <c r="U14" s="1">
        <v>44102</v>
      </c>
      <c r="V14" s="12">
        <v>115</v>
      </c>
      <c r="W14" s="11">
        <f t="shared" si="0"/>
        <v>11034</v>
      </c>
      <c r="Y14" s="1">
        <v>44125</v>
      </c>
    </row>
    <row r="15" spans="1:27" x14ac:dyDescent="0.25">
      <c r="A15" s="1">
        <v>43978</v>
      </c>
      <c r="B15">
        <v>15</v>
      </c>
      <c r="C15" t="e">
        <f t="shared" si="1"/>
        <v>#REF!</v>
      </c>
      <c r="E15" s="1">
        <v>44003</v>
      </c>
      <c r="F15">
        <v>16</v>
      </c>
      <c r="G15" t="e">
        <f t="shared" si="2"/>
        <v>#REF!</v>
      </c>
      <c r="I15" s="1">
        <v>44028</v>
      </c>
      <c r="J15">
        <v>3</v>
      </c>
      <c r="K15">
        <f t="shared" si="3"/>
        <v>8737</v>
      </c>
      <c r="M15" s="1">
        <v>44053</v>
      </c>
      <c r="N15">
        <v>11</v>
      </c>
      <c r="O15">
        <f t="shared" si="4"/>
        <v>9094</v>
      </c>
      <c r="P15" s="1"/>
      <c r="Q15" s="1">
        <v>44078</v>
      </c>
      <c r="R15" s="11">
        <v>11</v>
      </c>
      <c r="S15">
        <f t="shared" si="5"/>
        <v>9385</v>
      </c>
      <c r="U15" s="1">
        <v>44103</v>
      </c>
      <c r="V15" s="12">
        <v>101</v>
      </c>
      <c r="W15" s="11">
        <f t="shared" si="0"/>
        <v>11135</v>
      </c>
      <c r="Y15" s="1">
        <v>44126</v>
      </c>
    </row>
    <row r="16" spans="1:27" x14ac:dyDescent="0.25">
      <c r="A16" s="1">
        <v>43979</v>
      </c>
      <c r="B16">
        <v>10</v>
      </c>
      <c r="C16" t="e">
        <f t="shared" si="1"/>
        <v>#REF!</v>
      </c>
      <c r="E16" s="1">
        <v>44004</v>
      </c>
      <c r="F16">
        <v>15</v>
      </c>
      <c r="G16" t="e">
        <f t="shared" si="2"/>
        <v>#REF!</v>
      </c>
      <c r="I16" s="1">
        <v>44029</v>
      </c>
      <c r="J16">
        <v>18</v>
      </c>
      <c r="K16">
        <f t="shared" si="3"/>
        <v>8755</v>
      </c>
      <c r="M16" s="1">
        <v>44054</v>
      </c>
      <c r="N16">
        <v>9</v>
      </c>
      <c r="O16">
        <f t="shared" si="4"/>
        <v>9103</v>
      </c>
      <c r="P16" s="1"/>
      <c r="Q16" s="1">
        <v>44079</v>
      </c>
      <c r="R16" s="11">
        <v>6</v>
      </c>
      <c r="S16">
        <f t="shared" si="5"/>
        <v>9391</v>
      </c>
      <c r="U16" s="1">
        <v>44104</v>
      </c>
      <c r="V16" s="12">
        <v>89</v>
      </c>
      <c r="W16" s="11">
        <f t="shared" si="0"/>
        <v>11224</v>
      </c>
      <c r="Y16" s="1">
        <v>44127</v>
      </c>
    </row>
    <row r="17" spans="1:25" x14ac:dyDescent="0.25">
      <c r="A17" s="1">
        <v>43980</v>
      </c>
      <c r="B17">
        <v>103</v>
      </c>
      <c r="C17" t="e">
        <f t="shared" si="1"/>
        <v>#REF!</v>
      </c>
      <c r="E17" s="1">
        <v>44005</v>
      </c>
      <c r="F17">
        <v>3</v>
      </c>
      <c r="G17" t="e">
        <f t="shared" si="2"/>
        <v>#REF!</v>
      </c>
      <c r="I17" s="1">
        <v>44030</v>
      </c>
      <c r="J17">
        <v>9</v>
      </c>
      <c r="K17">
        <f t="shared" si="3"/>
        <v>8764</v>
      </c>
      <c r="M17" s="1">
        <v>44055</v>
      </c>
      <c r="N17">
        <v>11</v>
      </c>
      <c r="O17">
        <f t="shared" si="4"/>
        <v>9114</v>
      </c>
      <c r="P17" s="1"/>
      <c r="Q17" s="1">
        <v>44080</v>
      </c>
      <c r="R17" s="11">
        <v>6</v>
      </c>
      <c r="S17">
        <f t="shared" si="5"/>
        <v>9397</v>
      </c>
      <c r="U17" s="1">
        <v>44105</v>
      </c>
      <c r="V17" s="12">
        <v>260</v>
      </c>
      <c r="W17" s="11">
        <f t="shared" si="0"/>
        <v>11484</v>
      </c>
      <c r="Y17" s="1">
        <v>44128</v>
      </c>
    </row>
    <row r="18" spans="1:25" x14ac:dyDescent="0.25">
      <c r="A18" s="1">
        <v>43981</v>
      </c>
      <c r="B18">
        <v>30</v>
      </c>
      <c r="C18" t="e">
        <f t="shared" si="1"/>
        <v>#REF!</v>
      </c>
      <c r="E18" s="1">
        <v>44006</v>
      </c>
      <c r="F18">
        <v>6</v>
      </c>
      <c r="G18" t="e">
        <f t="shared" si="2"/>
        <v>#REF!</v>
      </c>
      <c r="I18" s="1">
        <v>44031</v>
      </c>
      <c r="J18">
        <v>15</v>
      </c>
      <c r="K18">
        <f t="shared" si="3"/>
        <v>8779</v>
      </c>
      <c r="M18" s="1">
        <v>44056</v>
      </c>
      <c r="N18">
        <v>15</v>
      </c>
      <c r="O18">
        <f t="shared" si="4"/>
        <v>9129</v>
      </c>
      <c r="P18" s="1"/>
      <c r="Q18" s="1">
        <v>44081</v>
      </c>
      <c r="R18" s="12">
        <v>62</v>
      </c>
      <c r="S18">
        <f t="shared" si="5"/>
        <v>9459</v>
      </c>
      <c r="U18" s="1">
        <v>44106</v>
      </c>
      <c r="V18" s="12">
        <v>287</v>
      </c>
      <c r="W18" s="11">
        <f t="shared" si="0"/>
        <v>11771</v>
      </c>
      <c r="Y18" s="1">
        <v>44129</v>
      </c>
    </row>
    <row r="19" spans="1:25" x14ac:dyDescent="0.25">
      <c r="A19" s="1">
        <v>43982</v>
      </c>
      <c r="B19">
        <v>57</v>
      </c>
      <c r="C19" t="e">
        <f t="shared" si="1"/>
        <v>#REF!</v>
      </c>
      <c r="E19" s="1">
        <v>44007</v>
      </c>
      <c r="F19">
        <v>4</v>
      </c>
      <c r="G19" t="e">
        <f t="shared" si="2"/>
        <v>#REF!</v>
      </c>
      <c r="I19" s="1">
        <v>44032</v>
      </c>
      <c r="J19">
        <v>21</v>
      </c>
      <c r="K19">
        <f t="shared" si="3"/>
        <v>8800</v>
      </c>
      <c r="M19" s="1">
        <v>44057</v>
      </c>
      <c r="N19">
        <v>20</v>
      </c>
      <c r="O19">
        <f t="shared" si="4"/>
        <v>9149</v>
      </c>
      <c r="P19" s="1"/>
      <c r="Q19" s="1">
        <v>44082</v>
      </c>
      <c r="R19" s="12">
        <v>100</v>
      </c>
      <c r="S19">
        <f t="shared" si="5"/>
        <v>9559</v>
      </c>
      <c r="U19" s="1">
        <v>44107</v>
      </c>
      <c r="V19" s="12">
        <v>317</v>
      </c>
      <c r="W19" s="11">
        <f t="shared" si="0"/>
        <v>12088</v>
      </c>
      <c r="Y19" s="1">
        <v>44130</v>
      </c>
    </row>
    <row r="20" spans="1:25" x14ac:dyDescent="0.25">
      <c r="A20" s="1">
        <v>43983</v>
      </c>
      <c r="B20">
        <v>38</v>
      </c>
      <c r="C20" t="e">
        <f t="shared" si="1"/>
        <v>#REF!</v>
      </c>
      <c r="E20" s="1">
        <v>44008</v>
      </c>
      <c r="F20">
        <v>6</v>
      </c>
      <c r="G20" t="e">
        <f t="shared" si="2"/>
        <v>#REF!</v>
      </c>
      <c r="I20" s="1">
        <v>44033</v>
      </c>
      <c r="J20" s="10">
        <v>15</v>
      </c>
      <c r="K20">
        <f t="shared" si="3"/>
        <v>8815</v>
      </c>
      <c r="M20" s="1">
        <v>44058</v>
      </c>
      <c r="N20">
        <v>26</v>
      </c>
      <c r="O20">
        <f t="shared" si="4"/>
        <v>9175</v>
      </c>
      <c r="P20" s="1"/>
      <c r="Q20" s="1">
        <v>44083</v>
      </c>
      <c r="R20" s="12">
        <v>24</v>
      </c>
      <c r="S20">
        <f t="shared" si="5"/>
        <v>9583</v>
      </c>
      <c r="U20" s="1">
        <v>44108</v>
      </c>
      <c r="V20" s="12">
        <v>293</v>
      </c>
      <c r="W20" s="11">
        <f t="shared" si="0"/>
        <v>12381</v>
      </c>
      <c r="Y20" s="1">
        <v>44131</v>
      </c>
    </row>
    <row r="21" spans="1:25" x14ac:dyDescent="0.25">
      <c r="A21" s="1">
        <v>43984</v>
      </c>
      <c r="B21">
        <v>20</v>
      </c>
      <c r="C21" t="e">
        <f t="shared" si="1"/>
        <v>#REF!</v>
      </c>
      <c r="E21" s="1">
        <v>44009</v>
      </c>
      <c r="F21">
        <v>10</v>
      </c>
      <c r="G21" t="e">
        <f t="shared" si="2"/>
        <v>#REF!</v>
      </c>
      <c r="I21" s="1">
        <v>44034</v>
      </c>
      <c r="J21">
        <v>16</v>
      </c>
      <c r="K21">
        <f t="shared" si="3"/>
        <v>8831</v>
      </c>
      <c r="M21" s="1">
        <v>44059</v>
      </c>
      <c r="N21">
        <v>25</v>
      </c>
      <c r="O21">
        <f t="shared" si="4"/>
        <v>9200</v>
      </c>
      <c r="P21" s="1"/>
      <c r="Q21" s="1">
        <v>44084</v>
      </c>
      <c r="R21" s="12">
        <v>45</v>
      </c>
      <c r="S21">
        <f t="shared" si="5"/>
        <v>9628</v>
      </c>
      <c r="U21" s="1">
        <v>44109</v>
      </c>
      <c r="V21" s="12">
        <v>432</v>
      </c>
      <c r="W21" s="11">
        <f t="shared" si="0"/>
        <v>12813</v>
      </c>
      <c r="Y21" s="1">
        <v>44132</v>
      </c>
    </row>
    <row r="22" spans="1:25" x14ac:dyDescent="0.25">
      <c r="A22" s="1">
        <v>43985</v>
      </c>
      <c r="B22">
        <v>93</v>
      </c>
      <c r="C22" t="e">
        <f t="shared" si="1"/>
        <v>#REF!</v>
      </c>
      <c r="E22" s="1">
        <v>44010</v>
      </c>
      <c r="F22">
        <v>18</v>
      </c>
      <c r="G22" t="e">
        <f t="shared" si="2"/>
        <v>#REF!</v>
      </c>
      <c r="I22" s="1">
        <v>44035</v>
      </c>
      <c r="J22">
        <v>9</v>
      </c>
      <c r="K22">
        <f t="shared" si="3"/>
        <v>8840</v>
      </c>
      <c r="M22" s="1">
        <v>44060</v>
      </c>
      <c r="N22">
        <v>12</v>
      </c>
      <c r="O22">
        <f t="shared" si="4"/>
        <v>9212</v>
      </c>
      <c r="P22" s="1"/>
      <c r="Q22" s="1">
        <v>44085</v>
      </c>
      <c r="R22" s="12">
        <v>182</v>
      </c>
      <c r="S22">
        <f t="shared" si="5"/>
        <v>9810</v>
      </c>
      <c r="U22" s="1">
        <v>44110</v>
      </c>
      <c r="V22" s="12">
        <v>691</v>
      </c>
      <c r="W22" s="11">
        <f t="shared" si="0"/>
        <v>13504</v>
      </c>
      <c r="Y22" s="1">
        <v>44133</v>
      </c>
    </row>
    <row r="23" spans="1:25" x14ac:dyDescent="0.25">
      <c r="A23" s="1">
        <v>43986</v>
      </c>
      <c r="B23">
        <v>277</v>
      </c>
      <c r="C23" t="e">
        <f t="shared" si="1"/>
        <v>#REF!</v>
      </c>
      <c r="E23" s="1">
        <v>44011</v>
      </c>
      <c r="F23">
        <v>3</v>
      </c>
      <c r="G23" t="e">
        <f t="shared" si="2"/>
        <v>#REF!</v>
      </c>
      <c r="I23" s="1">
        <v>44036</v>
      </c>
      <c r="J23">
        <v>21</v>
      </c>
      <c r="K23">
        <f t="shared" si="3"/>
        <v>8861</v>
      </c>
      <c r="M23" s="1">
        <v>44061</v>
      </c>
      <c r="N23">
        <v>7</v>
      </c>
      <c r="O23">
        <f t="shared" si="4"/>
        <v>9219</v>
      </c>
      <c r="P23" s="1"/>
      <c r="Q23" s="1">
        <v>44086</v>
      </c>
      <c r="R23" s="12">
        <v>58</v>
      </c>
      <c r="S23">
        <f t="shared" si="5"/>
        <v>9868</v>
      </c>
      <c r="U23" s="1">
        <v>44111</v>
      </c>
      <c r="V23" s="12">
        <v>489</v>
      </c>
      <c r="W23" s="11">
        <f t="shared" si="0"/>
        <v>13993</v>
      </c>
      <c r="Y23" s="1">
        <v>44134</v>
      </c>
    </row>
    <row r="24" spans="1:25" x14ac:dyDescent="0.25">
      <c r="A24" s="1">
        <v>43987</v>
      </c>
      <c r="B24">
        <v>19</v>
      </c>
      <c r="C24" t="e">
        <f t="shared" si="1"/>
        <v>#REF!</v>
      </c>
      <c r="E24" s="1">
        <v>44012</v>
      </c>
      <c r="F24">
        <v>2</v>
      </c>
      <c r="G24" t="e">
        <f t="shared" si="2"/>
        <v>#REF!</v>
      </c>
      <c r="I24" s="1">
        <v>44037</v>
      </c>
      <c r="J24">
        <v>23</v>
      </c>
      <c r="K24">
        <f t="shared" si="3"/>
        <v>8884</v>
      </c>
      <c r="M24" s="1">
        <v>44062</v>
      </c>
      <c r="N24">
        <v>16</v>
      </c>
      <c r="O24">
        <f t="shared" si="4"/>
        <v>9235</v>
      </c>
      <c r="P24" s="1"/>
      <c r="Q24" s="1">
        <v>44087</v>
      </c>
      <c r="R24" s="12">
        <v>47</v>
      </c>
      <c r="S24">
        <f t="shared" si="5"/>
        <v>9915</v>
      </c>
      <c r="U24" s="1">
        <v>44112</v>
      </c>
      <c r="V24" s="12">
        <v>375</v>
      </c>
      <c r="W24" s="11">
        <f t="shared" si="0"/>
        <v>14368</v>
      </c>
      <c r="Y24" s="1">
        <v>44135</v>
      </c>
    </row>
    <row r="25" spans="1:25" x14ac:dyDescent="0.25">
      <c r="A25" s="1">
        <v>43988</v>
      </c>
      <c r="B25">
        <v>37</v>
      </c>
      <c r="C25" t="e">
        <f t="shared" si="1"/>
        <v>#REF!</v>
      </c>
      <c r="E25" s="1">
        <v>44013</v>
      </c>
      <c r="F25">
        <v>1</v>
      </c>
      <c r="G25" t="e">
        <f t="shared" si="2"/>
        <v>#REF!</v>
      </c>
      <c r="I25" s="1">
        <v>44038</v>
      </c>
      <c r="J25">
        <v>13</v>
      </c>
      <c r="K25">
        <f t="shared" si="3"/>
        <v>8897</v>
      </c>
      <c r="M25" s="1">
        <v>44063</v>
      </c>
      <c r="N25">
        <v>5</v>
      </c>
      <c r="O25">
        <f t="shared" si="4"/>
        <v>9240</v>
      </c>
      <c r="P25" s="1"/>
      <c r="Q25" s="1">
        <v>44088</v>
      </c>
      <c r="R25" s="11">
        <v>31</v>
      </c>
      <c r="S25">
        <f t="shared" si="5"/>
        <v>9946</v>
      </c>
      <c r="U25" s="1">
        <v>44113</v>
      </c>
      <c r="V25" s="12">
        <v>354</v>
      </c>
      <c r="W25" s="11">
        <f t="shared" si="0"/>
        <v>14722</v>
      </c>
    </row>
    <row r="26" spans="1:25" x14ac:dyDescent="0.25">
      <c r="A26" s="1">
        <v>43989</v>
      </c>
      <c r="B26">
        <v>19</v>
      </c>
      <c r="C26" t="e">
        <f t="shared" si="1"/>
        <v>#REF!</v>
      </c>
      <c r="E26" s="1">
        <v>44014</v>
      </c>
      <c r="F26">
        <v>3</v>
      </c>
      <c r="G26" t="e">
        <f t="shared" si="2"/>
        <v>#REF!</v>
      </c>
      <c r="I26" s="1">
        <v>44039</v>
      </c>
      <c r="J26">
        <v>7</v>
      </c>
      <c r="K26">
        <f t="shared" si="3"/>
        <v>8904</v>
      </c>
      <c r="M26" s="1">
        <v>44064</v>
      </c>
      <c r="N26">
        <v>9</v>
      </c>
      <c r="O26">
        <f t="shared" si="4"/>
        <v>9249</v>
      </c>
      <c r="P26" s="1"/>
      <c r="Q26" s="1">
        <v>44089</v>
      </c>
      <c r="R26" s="11">
        <v>23</v>
      </c>
      <c r="S26">
        <f t="shared" si="5"/>
        <v>9969</v>
      </c>
      <c r="U26" s="1">
        <v>44114</v>
      </c>
      <c r="V26" s="12">
        <v>374</v>
      </c>
      <c r="W26" s="11">
        <f t="shared" si="0"/>
        <v>15096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opLeftCell="R1" workbookViewId="0">
      <selection activeCell="AG11" sqref="A1:AJ24"/>
    </sheetView>
  </sheetViews>
  <sheetFormatPr defaultRowHeight="15" x14ac:dyDescent="0.25"/>
  <cols>
    <col min="1" max="1" width="10.7109375" bestFit="1" customWidth="1"/>
    <col min="2" max="2" width="10.42578125" bestFit="1" customWidth="1"/>
    <col min="3" max="3" width="9.5703125" style="15" bestFit="1" customWidth="1"/>
    <col min="4" max="4" width="10.7109375" bestFit="1" customWidth="1"/>
    <col min="5" max="5" width="8.42578125" bestFit="1" customWidth="1"/>
    <col min="6" max="6" width="9.5703125" style="15" bestFit="1" customWidth="1"/>
    <col min="7" max="7" width="10.7109375" bestFit="1" customWidth="1"/>
    <col min="8" max="8" width="7.5703125" bestFit="1" customWidth="1"/>
    <col min="9" max="9" width="9.5703125" style="15" bestFit="1" customWidth="1"/>
    <col min="10" max="10" width="10.7109375" bestFit="1" customWidth="1"/>
    <col min="11" max="11" width="7.5703125" bestFit="1" customWidth="1"/>
    <col min="12" max="12" width="9.5703125" style="15" bestFit="1" customWidth="1"/>
    <col min="13" max="13" width="10.7109375" bestFit="1" customWidth="1"/>
    <col min="14" max="14" width="7.5703125" bestFit="1" customWidth="1"/>
    <col min="15" max="15" width="9.5703125" style="15" bestFit="1" customWidth="1"/>
    <col min="16" max="16" width="10.7109375" bestFit="1" customWidth="1"/>
    <col min="17" max="17" width="5.7109375" bestFit="1" customWidth="1"/>
    <col min="18" max="18" width="9.5703125" style="15" bestFit="1" customWidth="1"/>
    <col min="19" max="19" width="10.7109375" bestFit="1" customWidth="1"/>
    <col min="20" max="20" width="5.7109375" bestFit="1" customWidth="1"/>
    <col min="21" max="21" width="9.5703125" style="15" bestFit="1" customWidth="1"/>
    <col min="22" max="22" width="16" bestFit="1" customWidth="1"/>
    <col min="23" max="23" width="5.7109375" bestFit="1" customWidth="1"/>
    <col min="24" max="24" width="9.5703125" style="15" bestFit="1" customWidth="1"/>
    <col min="25" max="25" width="10.7109375" bestFit="1" customWidth="1"/>
    <col min="26" max="26" width="5.7109375" bestFit="1" customWidth="1"/>
    <col min="27" max="27" width="9" style="15" customWidth="1"/>
    <col min="28" max="28" width="10.7109375" bestFit="1" customWidth="1"/>
    <col min="29" max="29" width="7.5703125" bestFit="1" customWidth="1"/>
    <col min="30" max="30" width="10.5703125" style="15" bestFit="1" customWidth="1"/>
    <col min="31" max="31" width="10.7109375" bestFit="1" customWidth="1"/>
    <col min="32" max="32" width="7.5703125" bestFit="1" customWidth="1"/>
    <col min="33" max="33" width="10.5703125" style="15" bestFit="1" customWidth="1"/>
    <col min="34" max="34" width="10.7109375" bestFit="1" customWidth="1"/>
    <col min="35" max="35" width="10.42578125" bestFit="1" customWidth="1"/>
  </cols>
  <sheetData>
    <row r="1" spans="1:36" x14ac:dyDescent="0.25">
      <c r="A1" s="3" t="s">
        <v>0</v>
      </c>
      <c r="B1" s="2" t="s">
        <v>8</v>
      </c>
      <c r="C1" s="6" t="s">
        <v>9</v>
      </c>
      <c r="D1" s="3" t="s">
        <v>0</v>
      </c>
      <c r="E1" s="2" t="s">
        <v>8</v>
      </c>
      <c r="F1" s="6" t="s">
        <v>9</v>
      </c>
      <c r="G1" s="3" t="s">
        <v>0</v>
      </c>
      <c r="H1" s="2" t="s">
        <v>8</v>
      </c>
      <c r="I1" s="6" t="s">
        <v>9</v>
      </c>
      <c r="J1" s="3" t="s">
        <v>0</v>
      </c>
      <c r="K1" s="2" t="s">
        <v>8</v>
      </c>
      <c r="L1" s="6" t="s">
        <v>9</v>
      </c>
      <c r="M1" s="3" t="s">
        <v>0</v>
      </c>
      <c r="N1" s="2" t="s">
        <v>8</v>
      </c>
      <c r="O1" s="6" t="s">
        <v>9</v>
      </c>
      <c r="P1" s="3" t="s">
        <v>0</v>
      </c>
      <c r="Q1" s="2" t="s">
        <v>8</v>
      </c>
      <c r="R1" s="6" t="s">
        <v>9</v>
      </c>
      <c r="S1" s="3" t="s">
        <v>0</v>
      </c>
      <c r="T1" s="2" t="s">
        <v>8</v>
      </c>
      <c r="U1" s="6" t="s">
        <v>9</v>
      </c>
      <c r="V1" s="3" t="s">
        <v>0</v>
      </c>
      <c r="W1" s="2" t="s">
        <v>8</v>
      </c>
      <c r="X1" s="6" t="s">
        <v>9</v>
      </c>
      <c r="Y1" s="3" t="s">
        <v>0</v>
      </c>
      <c r="Z1" s="2" t="s">
        <v>8</v>
      </c>
      <c r="AA1" s="6" t="s">
        <v>9</v>
      </c>
      <c r="AB1" s="3" t="s">
        <v>0</v>
      </c>
      <c r="AC1" s="2" t="s">
        <v>8</v>
      </c>
      <c r="AD1" s="6" t="s">
        <v>9</v>
      </c>
      <c r="AE1" s="3" t="s">
        <v>0</v>
      </c>
      <c r="AF1" s="2" t="s">
        <v>8</v>
      </c>
      <c r="AG1" s="6" t="s">
        <v>9</v>
      </c>
      <c r="AH1" s="3" t="s">
        <v>0</v>
      </c>
      <c r="AI1" s="2" t="s">
        <v>8</v>
      </c>
      <c r="AJ1" s="2" t="s">
        <v>9</v>
      </c>
    </row>
    <row r="2" spans="1:36" x14ac:dyDescent="0.25">
      <c r="A2" s="1">
        <v>43876</v>
      </c>
      <c r="B2" s="19">
        <v>22</v>
      </c>
      <c r="C2" s="15">
        <f>B2</f>
        <v>22</v>
      </c>
      <c r="D2" s="1">
        <v>43911</v>
      </c>
      <c r="E2" s="20">
        <v>153</v>
      </c>
      <c r="F2" s="15">
        <f>B23+E2</f>
        <v>1183</v>
      </c>
      <c r="G2" s="1">
        <v>43932</v>
      </c>
      <c r="H2" s="19">
        <v>184</v>
      </c>
      <c r="I2" s="15">
        <f>F22+H2</f>
        <v>4530</v>
      </c>
      <c r="J2" s="1">
        <v>43953</v>
      </c>
      <c r="K2" s="20">
        <v>105</v>
      </c>
      <c r="L2" s="15">
        <f>I22+K2</f>
        <v>6176</v>
      </c>
      <c r="M2" s="1">
        <v>43974</v>
      </c>
      <c r="N2" s="20">
        <v>48</v>
      </c>
      <c r="O2" s="15">
        <f>L22+N2</f>
        <v>7185</v>
      </c>
      <c r="P2" s="1">
        <v>43995</v>
      </c>
      <c r="Q2" s="19">
        <v>43</v>
      </c>
      <c r="R2" s="15">
        <f>O22+Q2</f>
        <v>8445</v>
      </c>
      <c r="S2" s="1">
        <v>44016</v>
      </c>
      <c r="T2" s="21">
        <v>10</v>
      </c>
      <c r="U2" s="15">
        <f>R22+T2</f>
        <v>8658</v>
      </c>
      <c r="V2" s="1">
        <v>44037</v>
      </c>
      <c r="W2" s="21">
        <v>23</v>
      </c>
      <c r="X2" s="15">
        <f>U22+W2</f>
        <v>8884</v>
      </c>
      <c r="Y2" s="1">
        <v>44058</v>
      </c>
      <c r="Z2" s="19">
        <v>26</v>
      </c>
      <c r="AA2" s="15">
        <f>X22+Z2</f>
        <v>9175</v>
      </c>
      <c r="AB2" s="1">
        <v>44079</v>
      </c>
      <c r="AC2" s="24">
        <v>6</v>
      </c>
      <c r="AD2" s="15">
        <f>AA22+AC2</f>
        <v>9391</v>
      </c>
      <c r="AE2" s="1">
        <v>44100</v>
      </c>
      <c r="AF2" s="25">
        <v>82</v>
      </c>
      <c r="AG2" s="15">
        <f>AD22+AF2</f>
        <v>10769</v>
      </c>
      <c r="AH2" s="1">
        <v>44121</v>
      </c>
    </row>
    <row r="3" spans="1:36" x14ac:dyDescent="0.25">
      <c r="A3" s="1">
        <v>43889</v>
      </c>
      <c r="B3" s="19">
        <v>3</v>
      </c>
      <c r="C3" s="15">
        <f>C2+B3</f>
        <v>25</v>
      </c>
      <c r="D3" s="1">
        <v>43912</v>
      </c>
      <c r="E3" s="20">
        <v>123</v>
      </c>
      <c r="F3" s="15">
        <f>F2+E3</f>
        <v>1306</v>
      </c>
      <c r="G3" s="1">
        <v>43933</v>
      </c>
      <c r="H3" s="19">
        <v>153</v>
      </c>
      <c r="I3" s="15">
        <f>I2+H3</f>
        <v>4683</v>
      </c>
      <c r="J3" s="1">
        <v>43954</v>
      </c>
      <c r="K3" s="20">
        <v>122</v>
      </c>
      <c r="L3" s="15">
        <f>L2+K3</f>
        <v>6298</v>
      </c>
      <c r="M3" s="1">
        <v>43975</v>
      </c>
      <c r="N3" s="20">
        <v>60</v>
      </c>
      <c r="O3" s="15">
        <f>O2+N3</f>
        <v>7245</v>
      </c>
      <c r="P3" s="1">
        <v>43996</v>
      </c>
      <c r="Q3" s="19">
        <v>8</v>
      </c>
      <c r="R3" s="15">
        <f>R2+Q3</f>
        <v>8453</v>
      </c>
      <c r="S3" s="1">
        <v>44017</v>
      </c>
      <c r="T3" s="21">
        <v>5</v>
      </c>
      <c r="U3" s="15">
        <f>U2+T3</f>
        <v>8663</v>
      </c>
      <c r="V3" s="1">
        <v>44038</v>
      </c>
      <c r="W3" s="21">
        <v>13</v>
      </c>
      <c r="X3" s="15">
        <f>X2+W3</f>
        <v>8897</v>
      </c>
      <c r="Y3" s="1">
        <v>44059</v>
      </c>
      <c r="Z3" s="19">
        <v>25</v>
      </c>
      <c r="AA3" s="15">
        <f>AA2+Z3</f>
        <v>9200</v>
      </c>
      <c r="AB3" s="1">
        <v>44080</v>
      </c>
      <c r="AC3" s="24">
        <v>6</v>
      </c>
      <c r="AD3" s="15">
        <f>AD2+AC3</f>
        <v>9397</v>
      </c>
      <c r="AE3" s="1">
        <v>44101</v>
      </c>
      <c r="AF3" s="25">
        <v>150</v>
      </c>
      <c r="AG3" s="15">
        <f>AG2+AF3</f>
        <v>10919</v>
      </c>
      <c r="AH3" s="1">
        <v>44122</v>
      </c>
    </row>
    <row r="4" spans="1:36" x14ac:dyDescent="0.25">
      <c r="A4" s="1">
        <v>43891</v>
      </c>
      <c r="B4" s="20">
        <v>4</v>
      </c>
      <c r="C4" s="15">
        <f t="shared" ref="C4:C22" si="0">C3+B4</f>
        <v>29</v>
      </c>
      <c r="D4" s="1">
        <v>43913</v>
      </c>
      <c r="E4" s="20">
        <v>212</v>
      </c>
      <c r="F4" s="15">
        <f t="shared" ref="F4:F22" si="1">F3+E4</f>
        <v>1518</v>
      </c>
      <c r="G4" s="1">
        <v>43934</v>
      </c>
      <c r="H4" s="19">
        <v>134</v>
      </c>
      <c r="I4" s="15">
        <f t="shared" ref="I4:I22" si="2">I3+H4</f>
        <v>4817</v>
      </c>
      <c r="J4" s="1">
        <v>43955</v>
      </c>
      <c r="K4" s="20">
        <v>55</v>
      </c>
      <c r="L4" s="15">
        <f t="shared" ref="L4:L21" si="3">L3+K4</f>
        <v>6353</v>
      </c>
      <c r="M4" s="1">
        <v>43976</v>
      </c>
      <c r="N4" s="20">
        <v>172</v>
      </c>
      <c r="O4" s="15">
        <f t="shared" ref="O4:O22" si="4">O3+N4</f>
        <v>7417</v>
      </c>
      <c r="P4" s="1">
        <v>43997</v>
      </c>
      <c r="Q4" s="19">
        <v>41</v>
      </c>
      <c r="R4" s="15">
        <f t="shared" ref="R4:R22" si="5">R3+Q4</f>
        <v>8494</v>
      </c>
      <c r="S4" s="1">
        <v>44018</v>
      </c>
      <c r="T4" s="21">
        <v>5</v>
      </c>
      <c r="U4" s="15">
        <f t="shared" ref="U4:U22" si="6">U3+T4</f>
        <v>8668</v>
      </c>
      <c r="V4" s="1">
        <v>44039</v>
      </c>
      <c r="W4" s="21">
        <v>7</v>
      </c>
      <c r="X4" s="15">
        <f t="shared" ref="X4:X22" si="7">X3+W4</f>
        <v>8904</v>
      </c>
      <c r="Y4" s="1">
        <v>44060</v>
      </c>
      <c r="Z4" s="19">
        <v>12</v>
      </c>
      <c r="AA4" s="15">
        <f t="shared" ref="AA4:AA22" si="8">AA3+Z4</f>
        <v>9212</v>
      </c>
      <c r="AB4" s="1">
        <v>44081</v>
      </c>
      <c r="AC4" s="25">
        <v>62</v>
      </c>
      <c r="AD4" s="15">
        <f t="shared" ref="AD4:AD22" si="9">AD3+AC4</f>
        <v>9459</v>
      </c>
      <c r="AE4" s="1">
        <v>44102</v>
      </c>
      <c r="AF4" s="25">
        <v>115</v>
      </c>
      <c r="AG4" s="15">
        <f t="shared" ref="AG4:AG22" si="10">AG3+AF4</f>
        <v>11034</v>
      </c>
      <c r="AH4" s="1">
        <v>44123</v>
      </c>
    </row>
    <row r="5" spans="1:36" x14ac:dyDescent="0.25">
      <c r="A5" s="1">
        <v>43893</v>
      </c>
      <c r="B5" s="20">
        <v>7</v>
      </c>
      <c r="C5" s="15">
        <f t="shared" si="0"/>
        <v>36</v>
      </c>
      <c r="D5" s="1">
        <v>43914</v>
      </c>
      <c r="E5" s="20">
        <v>106</v>
      </c>
      <c r="F5" s="15">
        <f t="shared" si="1"/>
        <v>1624</v>
      </c>
      <c r="G5" s="1">
        <v>43935</v>
      </c>
      <c r="H5" s="19">
        <v>170</v>
      </c>
      <c r="I5" s="15">
        <f t="shared" si="2"/>
        <v>4987</v>
      </c>
      <c r="J5" s="1">
        <v>43956</v>
      </c>
      <c r="K5" s="20">
        <v>30</v>
      </c>
      <c r="L5" s="15">
        <f t="shared" si="3"/>
        <v>6383</v>
      </c>
      <c r="M5" s="1">
        <v>43977</v>
      </c>
      <c r="N5" s="20">
        <v>187</v>
      </c>
      <c r="O5" s="15">
        <f t="shared" si="4"/>
        <v>7604</v>
      </c>
      <c r="P5" s="1">
        <v>43998</v>
      </c>
      <c r="Q5" s="19">
        <v>11</v>
      </c>
      <c r="R5" s="15">
        <f t="shared" si="5"/>
        <v>8505</v>
      </c>
      <c r="S5" s="1">
        <v>44019</v>
      </c>
      <c r="T5" s="21">
        <v>6</v>
      </c>
      <c r="U5" s="15">
        <f t="shared" si="6"/>
        <v>8674</v>
      </c>
      <c r="V5" s="1">
        <v>44040</v>
      </c>
      <c r="W5" s="21">
        <v>39</v>
      </c>
      <c r="X5" s="15">
        <f t="shared" si="7"/>
        <v>8943</v>
      </c>
      <c r="Y5" s="1">
        <v>44061</v>
      </c>
      <c r="Z5" s="19">
        <v>7</v>
      </c>
      <c r="AA5" s="15">
        <f t="shared" si="8"/>
        <v>9219</v>
      </c>
      <c r="AB5" s="1">
        <v>44082</v>
      </c>
      <c r="AC5" s="25">
        <v>100</v>
      </c>
      <c r="AD5" s="15">
        <f t="shared" si="9"/>
        <v>9559</v>
      </c>
      <c r="AE5" s="1">
        <v>44103</v>
      </c>
      <c r="AF5" s="25">
        <v>101</v>
      </c>
      <c r="AG5" s="15">
        <f t="shared" si="10"/>
        <v>11135</v>
      </c>
      <c r="AH5" s="1">
        <v>44124</v>
      </c>
    </row>
    <row r="6" spans="1:36" x14ac:dyDescent="0.25">
      <c r="A6" s="1">
        <v>43894</v>
      </c>
      <c r="B6" s="20">
        <v>14</v>
      </c>
      <c r="C6" s="15">
        <f t="shared" si="0"/>
        <v>50</v>
      </c>
      <c r="D6" s="1">
        <v>43915</v>
      </c>
      <c r="E6" s="20">
        <v>172</v>
      </c>
      <c r="F6" s="15">
        <f t="shared" si="1"/>
        <v>1796</v>
      </c>
      <c r="G6" s="1">
        <v>43936</v>
      </c>
      <c r="H6" s="19">
        <v>85</v>
      </c>
      <c r="I6" s="15">
        <f t="shared" si="2"/>
        <v>5072</v>
      </c>
      <c r="J6" s="1">
        <v>43957</v>
      </c>
      <c r="K6" s="20">
        <v>45</v>
      </c>
      <c r="L6" s="15">
        <f t="shared" si="3"/>
        <v>6428</v>
      </c>
      <c r="M6" s="1">
        <v>43978</v>
      </c>
      <c r="N6" s="20">
        <v>15</v>
      </c>
      <c r="O6" s="15">
        <f t="shared" si="4"/>
        <v>7619</v>
      </c>
      <c r="P6" s="1">
        <v>43999</v>
      </c>
      <c r="Q6" s="19">
        <v>10</v>
      </c>
      <c r="R6" s="15">
        <f t="shared" si="5"/>
        <v>8515</v>
      </c>
      <c r="S6" s="1">
        <v>44020</v>
      </c>
      <c r="T6" s="21">
        <v>3</v>
      </c>
      <c r="U6" s="15">
        <f t="shared" si="6"/>
        <v>8677</v>
      </c>
      <c r="V6" s="1">
        <v>44041</v>
      </c>
      <c r="W6" s="21">
        <v>13</v>
      </c>
      <c r="X6" s="15">
        <f t="shared" si="7"/>
        <v>8956</v>
      </c>
      <c r="Y6" s="1">
        <v>44062</v>
      </c>
      <c r="Z6" s="19">
        <v>16</v>
      </c>
      <c r="AA6" s="15">
        <f t="shared" si="8"/>
        <v>9235</v>
      </c>
      <c r="AB6" s="1">
        <v>44083</v>
      </c>
      <c r="AC6" s="25">
        <v>24</v>
      </c>
      <c r="AD6" s="15">
        <f t="shared" si="9"/>
        <v>9583</v>
      </c>
      <c r="AE6" s="1">
        <v>44104</v>
      </c>
      <c r="AF6" s="25">
        <v>89</v>
      </c>
      <c r="AG6" s="15">
        <f t="shared" si="10"/>
        <v>11224</v>
      </c>
      <c r="AH6" s="1">
        <v>44125</v>
      </c>
    </row>
    <row r="7" spans="1:36" x14ac:dyDescent="0.25">
      <c r="A7" s="1">
        <v>43895</v>
      </c>
      <c r="B7" s="20">
        <v>5</v>
      </c>
      <c r="C7" s="15">
        <f t="shared" si="0"/>
        <v>55</v>
      </c>
      <c r="D7" s="1">
        <v>43916</v>
      </c>
      <c r="E7" s="20">
        <v>235</v>
      </c>
      <c r="F7" s="15">
        <f t="shared" si="1"/>
        <v>2031</v>
      </c>
      <c r="G7" s="1">
        <v>43937</v>
      </c>
      <c r="H7" s="19">
        <v>110</v>
      </c>
      <c r="I7" s="15">
        <f t="shared" si="2"/>
        <v>5182</v>
      </c>
      <c r="J7" s="1">
        <v>43958</v>
      </c>
      <c r="K7" s="20">
        <v>39</v>
      </c>
      <c r="L7" s="15">
        <f t="shared" si="3"/>
        <v>6467</v>
      </c>
      <c r="M7" s="1">
        <v>43979</v>
      </c>
      <c r="N7" s="20">
        <v>10</v>
      </c>
      <c r="O7" s="15">
        <f t="shared" si="4"/>
        <v>7629</v>
      </c>
      <c r="P7" s="1">
        <v>44000</v>
      </c>
      <c r="Q7" s="19">
        <v>14</v>
      </c>
      <c r="R7" s="15">
        <f t="shared" si="5"/>
        <v>8529</v>
      </c>
      <c r="S7" s="1">
        <v>44021</v>
      </c>
      <c r="T7" s="21">
        <v>6</v>
      </c>
      <c r="U7" s="15">
        <f t="shared" si="6"/>
        <v>8683</v>
      </c>
      <c r="V7" s="1">
        <v>44042</v>
      </c>
      <c r="W7" s="21">
        <v>8</v>
      </c>
      <c r="X7" s="15">
        <f t="shared" si="7"/>
        <v>8964</v>
      </c>
      <c r="Y7" s="1">
        <v>44063</v>
      </c>
      <c r="Z7" s="19">
        <v>5</v>
      </c>
      <c r="AA7" s="15">
        <f t="shared" si="8"/>
        <v>9240</v>
      </c>
      <c r="AB7" s="1">
        <v>44084</v>
      </c>
      <c r="AC7" s="25">
        <v>45</v>
      </c>
      <c r="AD7" s="15">
        <f t="shared" si="9"/>
        <v>9628</v>
      </c>
      <c r="AE7" s="1">
        <v>44105</v>
      </c>
      <c r="AF7" s="26">
        <v>260</v>
      </c>
      <c r="AG7" s="15">
        <f t="shared" si="10"/>
        <v>11484</v>
      </c>
      <c r="AH7" s="1">
        <v>44126</v>
      </c>
    </row>
    <row r="8" spans="1:36" x14ac:dyDescent="0.25">
      <c r="A8" s="1">
        <v>43896</v>
      </c>
      <c r="B8" s="20">
        <v>28</v>
      </c>
      <c r="C8" s="15">
        <f t="shared" si="0"/>
        <v>83</v>
      </c>
      <c r="D8" s="1">
        <v>43917</v>
      </c>
      <c r="E8" s="20">
        <v>130</v>
      </c>
      <c r="F8" s="15">
        <f t="shared" si="1"/>
        <v>2161</v>
      </c>
      <c r="G8" s="1">
        <v>43938</v>
      </c>
      <c r="H8" s="19">
        <v>69</v>
      </c>
      <c r="I8" s="15">
        <f t="shared" si="2"/>
        <v>5251</v>
      </c>
      <c r="J8" s="1">
        <v>43959</v>
      </c>
      <c r="K8" s="20">
        <v>68</v>
      </c>
      <c r="L8" s="15">
        <f t="shared" si="3"/>
        <v>6535</v>
      </c>
      <c r="M8" s="1">
        <v>43980</v>
      </c>
      <c r="N8" s="20">
        <v>103</v>
      </c>
      <c r="O8" s="15">
        <f t="shared" si="4"/>
        <v>7732</v>
      </c>
      <c r="P8" s="1">
        <v>44001</v>
      </c>
      <c r="Q8" s="19">
        <v>6</v>
      </c>
      <c r="R8" s="15">
        <f t="shared" si="5"/>
        <v>8535</v>
      </c>
      <c r="S8" s="1">
        <v>44022</v>
      </c>
      <c r="T8" s="21">
        <v>13</v>
      </c>
      <c r="U8" s="15">
        <f t="shared" si="6"/>
        <v>8696</v>
      </c>
      <c r="V8" s="1">
        <v>44043</v>
      </c>
      <c r="W8" s="21">
        <v>12</v>
      </c>
      <c r="X8" s="15">
        <f t="shared" si="7"/>
        <v>8976</v>
      </c>
      <c r="Y8" s="1">
        <v>44064</v>
      </c>
      <c r="Z8" s="19">
        <v>9</v>
      </c>
      <c r="AA8" s="15">
        <f t="shared" si="8"/>
        <v>9249</v>
      </c>
      <c r="AB8" s="1">
        <v>44085</v>
      </c>
      <c r="AC8" s="25">
        <v>182</v>
      </c>
      <c r="AD8" s="15">
        <f t="shared" si="9"/>
        <v>9810</v>
      </c>
      <c r="AE8" s="1">
        <v>44106</v>
      </c>
      <c r="AF8" s="26">
        <v>287</v>
      </c>
      <c r="AG8" s="15">
        <f t="shared" si="10"/>
        <v>11771</v>
      </c>
      <c r="AH8" s="1">
        <v>44127</v>
      </c>
    </row>
    <row r="9" spans="1:36" x14ac:dyDescent="0.25">
      <c r="A9" s="1">
        <v>43897</v>
      </c>
      <c r="B9" s="20">
        <v>10</v>
      </c>
      <c r="C9" s="15">
        <f t="shared" si="0"/>
        <v>93</v>
      </c>
      <c r="D9" s="1">
        <v>43918</v>
      </c>
      <c r="E9" s="20">
        <v>159</v>
      </c>
      <c r="F9" s="15">
        <f t="shared" si="1"/>
        <v>2320</v>
      </c>
      <c r="G9" s="1">
        <v>43939</v>
      </c>
      <c r="H9" s="19">
        <v>54</v>
      </c>
      <c r="I9" s="15">
        <f t="shared" si="2"/>
        <v>5305</v>
      </c>
      <c r="J9" s="1">
        <v>43960</v>
      </c>
      <c r="K9" s="20">
        <v>54</v>
      </c>
      <c r="L9" s="15">
        <f t="shared" si="3"/>
        <v>6589</v>
      </c>
      <c r="M9" s="1">
        <v>43981</v>
      </c>
      <c r="N9" s="20">
        <v>30</v>
      </c>
      <c r="O9" s="15">
        <f t="shared" si="4"/>
        <v>7762</v>
      </c>
      <c r="P9" s="1">
        <v>44002</v>
      </c>
      <c r="Q9" s="19">
        <v>21</v>
      </c>
      <c r="R9" s="15">
        <f t="shared" si="5"/>
        <v>8556</v>
      </c>
      <c r="S9" s="1">
        <v>44023</v>
      </c>
      <c r="T9" s="21">
        <v>8</v>
      </c>
      <c r="U9" s="15">
        <f t="shared" si="6"/>
        <v>8704</v>
      </c>
      <c r="V9" s="1">
        <v>44044</v>
      </c>
      <c r="W9" s="19">
        <v>9</v>
      </c>
      <c r="X9" s="15">
        <f t="shared" si="7"/>
        <v>8985</v>
      </c>
      <c r="Y9" s="1">
        <v>44065</v>
      </c>
      <c r="Z9" s="23">
        <v>8</v>
      </c>
      <c r="AA9" s="15">
        <f t="shared" si="8"/>
        <v>9257</v>
      </c>
      <c r="AB9" s="1">
        <v>44086</v>
      </c>
      <c r="AC9" s="25">
        <v>58</v>
      </c>
      <c r="AD9" s="15">
        <f t="shared" si="9"/>
        <v>9868</v>
      </c>
      <c r="AE9" s="1">
        <v>44107</v>
      </c>
      <c r="AF9" s="26">
        <v>317</v>
      </c>
      <c r="AG9" s="15">
        <f t="shared" si="10"/>
        <v>12088</v>
      </c>
      <c r="AH9" s="1">
        <v>44128</v>
      </c>
    </row>
    <row r="10" spans="1:36" x14ac:dyDescent="0.25">
      <c r="A10" s="1">
        <v>43898</v>
      </c>
      <c r="B10" s="20">
        <v>6</v>
      </c>
      <c r="C10" s="15">
        <f t="shared" si="0"/>
        <v>99</v>
      </c>
      <c r="D10" s="1">
        <v>43919</v>
      </c>
      <c r="E10" s="20">
        <v>150</v>
      </c>
      <c r="F10" s="15">
        <f t="shared" si="1"/>
        <v>2470</v>
      </c>
      <c r="G10" s="1">
        <v>43940</v>
      </c>
      <c r="H10" s="19">
        <v>84</v>
      </c>
      <c r="I10" s="15">
        <f t="shared" si="2"/>
        <v>5389</v>
      </c>
      <c r="J10" s="1">
        <v>43961</v>
      </c>
      <c r="K10" s="20">
        <v>67</v>
      </c>
      <c r="L10" s="15">
        <f t="shared" si="3"/>
        <v>6656</v>
      </c>
      <c r="M10" s="1">
        <v>43982</v>
      </c>
      <c r="N10" s="20">
        <v>57</v>
      </c>
      <c r="O10" s="15">
        <f t="shared" si="4"/>
        <v>7819</v>
      </c>
      <c r="P10" s="1">
        <v>44003</v>
      </c>
      <c r="Q10" s="19">
        <v>16</v>
      </c>
      <c r="R10" s="15">
        <f t="shared" si="5"/>
        <v>8572</v>
      </c>
      <c r="S10" s="1">
        <v>44024</v>
      </c>
      <c r="T10" s="21">
        <v>14</v>
      </c>
      <c r="U10" s="15">
        <f t="shared" si="6"/>
        <v>8718</v>
      </c>
      <c r="V10" s="1">
        <v>44045</v>
      </c>
      <c r="W10" s="19">
        <v>14</v>
      </c>
      <c r="X10" s="15">
        <f t="shared" si="7"/>
        <v>8999</v>
      </c>
      <c r="Y10" s="1">
        <v>44066</v>
      </c>
      <c r="Z10" s="23">
        <v>10</v>
      </c>
      <c r="AA10" s="15">
        <f t="shared" si="8"/>
        <v>9267</v>
      </c>
      <c r="AB10" s="1">
        <v>44087</v>
      </c>
      <c r="AC10" s="25">
        <v>47</v>
      </c>
      <c r="AD10" s="15">
        <f t="shared" si="9"/>
        <v>9915</v>
      </c>
      <c r="AE10" s="1">
        <v>44108</v>
      </c>
      <c r="AF10" s="26">
        <v>293</v>
      </c>
      <c r="AG10" s="15">
        <f t="shared" si="10"/>
        <v>12381</v>
      </c>
      <c r="AH10" s="1">
        <v>44129</v>
      </c>
      <c r="AI10" s="18"/>
    </row>
    <row r="11" spans="1:36" x14ac:dyDescent="0.25">
      <c r="A11" s="1">
        <v>43899</v>
      </c>
      <c r="B11" s="20">
        <v>18</v>
      </c>
      <c r="C11" s="15">
        <f t="shared" si="0"/>
        <v>117</v>
      </c>
      <c r="D11" s="1">
        <v>43920</v>
      </c>
      <c r="E11" s="20">
        <v>156</v>
      </c>
      <c r="F11" s="15">
        <f t="shared" si="1"/>
        <v>2626</v>
      </c>
      <c r="G11" s="1">
        <v>43941</v>
      </c>
      <c r="H11" s="19">
        <v>36</v>
      </c>
      <c r="I11" s="15">
        <f t="shared" si="2"/>
        <v>5425</v>
      </c>
      <c r="J11" s="1">
        <v>43962</v>
      </c>
      <c r="K11" s="20">
        <v>70</v>
      </c>
      <c r="L11" s="15">
        <f t="shared" si="3"/>
        <v>6726</v>
      </c>
      <c r="M11" s="1">
        <v>43983</v>
      </c>
      <c r="N11" s="19">
        <v>38</v>
      </c>
      <c r="O11" s="15">
        <f t="shared" si="4"/>
        <v>7857</v>
      </c>
      <c r="P11" s="1">
        <v>44004</v>
      </c>
      <c r="Q11" s="19">
        <v>15</v>
      </c>
      <c r="R11" s="15">
        <f t="shared" si="5"/>
        <v>8587</v>
      </c>
      <c r="S11" s="1">
        <v>44025</v>
      </c>
      <c r="T11" s="21">
        <v>7</v>
      </c>
      <c r="U11" s="15">
        <f t="shared" si="6"/>
        <v>8725</v>
      </c>
      <c r="V11" s="1">
        <v>44046</v>
      </c>
      <c r="W11" s="19">
        <v>2</v>
      </c>
      <c r="X11" s="15">
        <f t="shared" si="7"/>
        <v>9001</v>
      </c>
      <c r="Y11" s="1">
        <v>44067</v>
      </c>
      <c r="Z11" s="23">
        <v>7</v>
      </c>
      <c r="AA11" s="15">
        <f t="shared" si="8"/>
        <v>9274</v>
      </c>
      <c r="AB11" s="1">
        <v>44088</v>
      </c>
      <c r="AC11" s="24">
        <v>31</v>
      </c>
      <c r="AD11" s="15">
        <f t="shared" si="9"/>
        <v>9946</v>
      </c>
      <c r="AE11" s="1">
        <v>44109</v>
      </c>
      <c r="AF11" s="26">
        <v>432</v>
      </c>
      <c r="AG11" s="15">
        <f t="shared" si="10"/>
        <v>12813</v>
      </c>
      <c r="AH11" s="1">
        <v>44130</v>
      </c>
    </row>
    <row r="12" spans="1:36" x14ac:dyDescent="0.25">
      <c r="A12" s="1">
        <v>43900</v>
      </c>
      <c r="B12" s="20">
        <v>12</v>
      </c>
      <c r="C12" s="15">
        <f t="shared" si="0"/>
        <v>129</v>
      </c>
      <c r="D12" s="1">
        <v>43921</v>
      </c>
      <c r="E12" s="20">
        <v>140</v>
      </c>
      <c r="F12" s="15">
        <f t="shared" si="1"/>
        <v>2766</v>
      </c>
      <c r="G12" s="1">
        <v>43942</v>
      </c>
      <c r="H12" s="19">
        <v>57</v>
      </c>
      <c r="I12" s="15">
        <f t="shared" si="2"/>
        <v>5482</v>
      </c>
      <c r="J12" s="1">
        <v>43963</v>
      </c>
      <c r="K12" s="20">
        <v>16</v>
      </c>
      <c r="L12" s="15">
        <f t="shared" si="3"/>
        <v>6742</v>
      </c>
      <c r="M12" s="1">
        <v>43984</v>
      </c>
      <c r="N12" s="19">
        <v>20</v>
      </c>
      <c r="O12" s="15">
        <f t="shared" si="4"/>
        <v>7877</v>
      </c>
      <c r="P12" s="1">
        <v>44005</v>
      </c>
      <c r="Q12" s="19">
        <v>3</v>
      </c>
      <c r="R12" s="15">
        <f t="shared" si="5"/>
        <v>8590</v>
      </c>
      <c r="S12" s="1">
        <v>44026</v>
      </c>
      <c r="T12" s="21">
        <v>4</v>
      </c>
      <c r="U12" s="15">
        <f t="shared" si="6"/>
        <v>8729</v>
      </c>
      <c r="V12" s="1">
        <v>44047</v>
      </c>
      <c r="W12" s="19">
        <v>1</v>
      </c>
      <c r="X12" s="15">
        <f t="shared" si="7"/>
        <v>9002</v>
      </c>
      <c r="Y12" s="1">
        <v>44068</v>
      </c>
      <c r="Z12" s="23">
        <v>11</v>
      </c>
      <c r="AA12" s="15">
        <f t="shared" si="8"/>
        <v>9285</v>
      </c>
      <c r="AB12" s="1">
        <v>44089</v>
      </c>
      <c r="AC12" s="24">
        <v>23</v>
      </c>
      <c r="AD12" s="15">
        <f t="shared" si="9"/>
        <v>9969</v>
      </c>
      <c r="AE12" s="1">
        <v>44110</v>
      </c>
      <c r="AF12" s="26">
        <v>691</v>
      </c>
      <c r="AG12" s="15">
        <f t="shared" si="10"/>
        <v>13504</v>
      </c>
      <c r="AH12" s="1">
        <v>44131</v>
      </c>
    </row>
    <row r="13" spans="1:36" x14ac:dyDescent="0.25">
      <c r="A13" s="1">
        <v>43901</v>
      </c>
      <c r="B13" s="20">
        <v>20</v>
      </c>
      <c r="C13" s="15">
        <f t="shared" si="0"/>
        <v>149</v>
      </c>
      <c r="D13" s="1">
        <v>43922</v>
      </c>
      <c r="E13" s="19">
        <v>142</v>
      </c>
      <c r="F13" s="15">
        <f t="shared" si="1"/>
        <v>2908</v>
      </c>
      <c r="G13" s="1">
        <v>43943</v>
      </c>
      <c r="H13" s="19">
        <v>50</v>
      </c>
      <c r="I13" s="15">
        <f t="shared" si="2"/>
        <v>5532</v>
      </c>
      <c r="J13" s="1">
        <v>43964</v>
      </c>
      <c r="K13" s="20">
        <v>37</v>
      </c>
      <c r="L13" s="15">
        <f t="shared" si="3"/>
        <v>6779</v>
      </c>
      <c r="M13" s="1">
        <v>43985</v>
      </c>
      <c r="N13" s="19">
        <v>93</v>
      </c>
      <c r="O13" s="15">
        <f t="shared" si="4"/>
        <v>7970</v>
      </c>
      <c r="P13" s="1">
        <v>44006</v>
      </c>
      <c r="Q13" s="19">
        <v>6</v>
      </c>
      <c r="R13" s="15">
        <f t="shared" si="5"/>
        <v>8596</v>
      </c>
      <c r="S13" s="1">
        <v>44027</v>
      </c>
      <c r="T13" s="21">
        <v>5</v>
      </c>
      <c r="U13" s="15">
        <f t="shared" si="6"/>
        <v>8734</v>
      </c>
      <c r="V13" s="1">
        <v>44048</v>
      </c>
      <c r="W13" s="19">
        <v>21</v>
      </c>
      <c r="X13" s="15">
        <f t="shared" si="7"/>
        <v>9023</v>
      </c>
      <c r="Y13" s="1">
        <v>44069</v>
      </c>
      <c r="Z13" s="23">
        <v>6</v>
      </c>
      <c r="AA13" s="15">
        <f t="shared" si="8"/>
        <v>9291</v>
      </c>
      <c r="AB13" s="1">
        <v>44090</v>
      </c>
      <c r="AC13" s="25">
        <v>62</v>
      </c>
      <c r="AD13" s="15">
        <f t="shared" si="9"/>
        <v>10031</v>
      </c>
      <c r="AE13" s="1">
        <v>44111</v>
      </c>
      <c r="AF13" s="26">
        <v>489</v>
      </c>
      <c r="AG13" s="15">
        <f t="shared" si="10"/>
        <v>13993</v>
      </c>
      <c r="AH13" s="1">
        <v>44132</v>
      </c>
    </row>
    <row r="14" spans="1:36" x14ac:dyDescent="0.25">
      <c r="A14" s="1">
        <v>43902</v>
      </c>
      <c r="B14" s="20">
        <v>9</v>
      </c>
      <c r="C14" s="15">
        <f t="shared" si="0"/>
        <v>158</v>
      </c>
      <c r="D14" s="1">
        <v>43923</v>
      </c>
      <c r="E14" s="19">
        <v>208</v>
      </c>
      <c r="F14" s="15">
        <f t="shared" si="1"/>
        <v>3116</v>
      </c>
      <c r="G14" s="1">
        <v>43944</v>
      </c>
      <c r="H14" s="19">
        <v>71</v>
      </c>
      <c r="I14" s="15">
        <f t="shared" si="2"/>
        <v>5603</v>
      </c>
      <c r="J14" s="1">
        <v>43965</v>
      </c>
      <c r="K14" s="20">
        <v>40</v>
      </c>
      <c r="L14" s="15">
        <f t="shared" si="3"/>
        <v>6819</v>
      </c>
      <c r="M14" s="1">
        <v>43986</v>
      </c>
      <c r="N14" s="19">
        <v>277</v>
      </c>
      <c r="O14" s="15">
        <f t="shared" si="4"/>
        <v>8247</v>
      </c>
      <c r="P14" s="1">
        <v>44007</v>
      </c>
      <c r="Q14" s="19">
        <v>4</v>
      </c>
      <c r="R14" s="15">
        <f t="shared" si="5"/>
        <v>8600</v>
      </c>
      <c r="S14" s="1">
        <v>44028</v>
      </c>
      <c r="T14" s="21">
        <v>3</v>
      </c>
      <c r="U14" s="15">
        <f t="shared" si="6"/>
        <v>8737</v>
      </c>
      <c r="V14" s="1">
        <v>44049</v>
      </c>
      <c r="W14" s="19">
        <v>15</v>
      </c>
      <c r="X14" s="15">
        <f t="shared" si="7"/>
        <v>9038</v>
      </c>
      <c r="Y14" s="1">
        <v>44070</v>
      </c>
      <c r="Z14" s="23">
        <v>5</v>
      </c>
      <c r="AA14" s="15">
        <f t="shared" si="8"/>
        <v>9296</v>
      </c>
      <c r="AB14" s="1">
        <v>44091</v>
      </c>
      <c r="AC14" s="25">
        <v>21</v>
      </c>
      <c r="AD14" s="15">
        <f t="shared" si="9"/>
        <v>10052</v>
      </c>
      <c r="AE14" s="1">
        <v>44112</v>
      </c>
      <c r="AF14" s="26">
        <v>375</v>
      </c>
      <c r="AG14" s="15">
        <f t="shared" si="10"/>
        <v>14368</v>
      </c>
      <c r="AH14" s="1">
        <v>44133</v>
      </c>
    </row>
    <row r="15" spans="1:36" x14ac:dyDescent="0.25">
      <c r="A15" s="1">
        <v>43903</v>
      </c>
      <c r="B15" s="20">
        <v>39</v>
      </c>
      <c r="C15" s="15">
        <f t="shared" si="0"/>
        <v>197</v>
      </c>
      <c r="D15" s="1">
        <v>43924</v>
      </c>
      <c r="E15" s="19">
        <v>217</v>
      </c>
      <c r="F15" s="15">
        <f t="shared" si="1"/>
        <v>3333</v>
      </c>
      <c r="G15" s="1">
        <v>43945</v>
      </c>
      <c r="H15" s="19">
        <v>88</v>
      </c>
      <c r="I15" s="15">
        <f t="shared" si="2"/>
        <v>5691</v>
      </c>
      <c r="J15" s="1">
        <v>43966</v>
      </c>
      <c r="K15" s="20">
        <v>36</v>
      </c>
      <c r="L15" s="15">
        <f t="shared" si="3"/>
        <v>6855</v>
      </c>
      <c r="M15" s="1">
        <v>43987</v>
      </c>
      <c r="N15" s="19">
        <v>19</v>
      </c>
      <c r="O15" s="15">
        <f t="shared" si="4"/>
        <v>8266</v>
      </c>
      <c r="P15" s="1">
        <v>44008</v>
      </c>
      <c r="Q15" s="19">
        <v>6</v>
      </c>
      <c r="R15" s="15">
        <f t="shared" si="5"/>
        <v>8606</v>
      </c>
      <c r="S15" s="1">
        <v>44029</v>
      </c>
      <c r="T15" s="21">
        <v>18</v>
      </c>
      <c r="U15" s="15">
        <f t="shared" si="6"/>
        <v>8755</v>
      </c>
      <c r="V15" s="1">
        <v>44050</v>
      </c>
      <c r="W15" s="19">
        <v>25</v>
      </c>
      <c r="X15" s="15">
        <f t="shared" si="7"/>
        <v>9063</v>
      </c>
      <c r="Y15" s="1">
        <v>44071</v>
      </c>
      <c r="Z15" s="23">
        <v>10</v>
      </c>
      <c r="AA15" s="15">
        <f t="shared" si="8"/>
        <v>9306</v>
      </c>
      <c r="AB15" s="1">
        <v>44092</v>
      </c>
      <c r="AC15" s="25">
        <v>95</v>
      </c>
      <c r="AD15" s="15">
        <f t="shared" si="9"/>
        <v>10147</v>
      </c>
      <c r="AE15" s="1">
        <v>44113</v>
      </c>
      <c r="AF15" s="26">
        <v>354</v>
      </c>
      <c r="AG15" s="15">
        <f t="shared" si="10"/>
        <v>14722</v>
      </c>
      <c r="AH15" s="1">
        <v>44134</v>
      </c>
    </row>
    <row r="16" spans="1:36" x14ac:dyDescent="0.25">
      <c r="A16" s="1">
        <v>43904</v>
      </c>
      <c r="B16" s="20">
        <v>41</v>
      </c>
      <c r="C16" s="15">
        <f t="shared" si="0"/>
        <v>238</v>
      </c>
      <c r="D16" s="1">
        <v>43925</v>
      </c>
      <c r="E16" s="19">
        <v>150</v>
      </c>
      <c r="F16" s="15">
        <f t="shared" si="1"/>
        <v>3483</v>
      </c>
      <c r="G16" s="1">
        <v>43946</v>
      </c>
      <c r="H16" s="19">
        <v>51</v>
      </c>
      <c r="I16" s="15">
        <f t="shared" si="2"/>
        <v>5742</v>
      </c>
      <c r="J16" s="1">
        <v>43967</v>
      </c>
      <c r="K16" s="20">
        <v>17</v>
      </c>
      <c r="L16" s="15">
        <f t="shared" si="3"/>
        <v>6872</v>
      </c>
      <c r="M16" s="1">
        <v>43988</v>
      </c>
      <c r="N16" s="19">
        <v>37</v>
      </c>
      <c r="O16" s="15">
        <f t="shared" si="4"/>
        <v>8303</v>
      </c>
      <c r="P16" s="1">
        <v>44009</v>
      </c>
      <c r="Q16" s="19">
        <v>10</v>
      </c>
      <c r="R16" s="15">
        <f t="shared" si="5"/>
        <v>8616</v>
      </c>
      <c r="S16" s="1">
        <v>44030</v>
      </c>
      <c r="T16" s="21">
        <v>9</v>
      </c>
      <c r="U16" s="15">
        <f t="shared" si="6"/>
        <v>8764</v>
      </c>
      <c r="V16" s="1">
        <v>44051</v>
      </c>
      <c r="W16" s="19">
        <v>7</v>
      </c>
      <c r="X16" s="15">
        <f t="shared" si="7"/>
        <v>9070</v>
      </c>
      <c r="Y16" s="1">
        <v>44072</v>
      </c>
      <c r="Z16" s="23">
        <v>11</v>
      </c>
      <c r="AA16" s="15">
        <f t="shared" si="8"/>
        <v>9317</v>
      </c>
      <c r="AB16" s="1">
        <v>44093</v>
      </c>
      <c r="AC16" s="25">
        <v>20</v>
      </c>
      <c r="AD16" s="15">
        <f t="shared" si="9"/>
        <v>10167</v>
      </c>
      <c r="AE16" s="1">
        <v>44114</v>
      </c>
      <c r="AF16" s="19">
        <v>374</v>
      </c>
      <c r="AG16" s="15">
        <f t="shared" si="10"/>
        <v>15096</v>
      </c>
      <c r="AH16" s="1">
        <v>44135</v>
      </c>
    </row>
    <row r="17" spans="1:34" x14ac:dyDescent="0.25">
      <c r="A17" s="1">
        <v>43905</v>
      </c>
      <c r="B17" s="20">
        <v>190</v>
      </c>
      <c r="C17" s="15">
        <f t="shared" si="0"/>
        <v>428</v>
      </c>
      <c r="D17" s="1">
        <v>43926</v>
      </c>
      <c r="E17" s="19">
        <v>179</v>
      </c>
      <c r="F17" s="15">
        <f t="shared" si="1"/>
        <v>3662</v>
      </c>
      <c r="G17" s="1">
        <v>43947</v>
      </c>
      <c r="H17" s="19">
        <v>38</v>
      </c>
      <c r="I17" s="15">
        <f t="shared" si="2"/>
        <v>5780</v>
      </c>
      <c r="J17" s="1">
        <v>43968</v>
      </c>
      <c r="K17" s="20">
        <v>22</v>
      </c>
      <c r="L17" s="15">
        <f t="shared" si="3"/>
        <v>6894</v>
      </c>
      <c r="M17" s="1">
        <v>43989</v>
      </c>
      <c r="N17" s="19">
        <v>19</v>
      </c>
      <c r="O17" s="15">
        <f t="shared" si="4"/>
        <v>8322</v>
      </c>
      <c r="P17" s="1">
        <v>44010</v>
      </c>
      <c r="Q17" s="19">
        <v>18</v>
      </c>
      <c r="R17" s="15">
        <f t="shared" si="5"/>
        <v>8634</v>
      </c>
      <c r="S17" s="1">
        <v>44031</v>
      </c>
      <c r="T17" s="21">
        <v>15</v>
      </c>
      <c r="U17" s="15">
        <f t="shared" si="6"/>
        <v>8779</v>
      </c>
      <c r="V17" s="1">
        <v>44052</v>
      </c>
      <c r="W17" s="19">
        <v>13</v>
      </c>
      <c r="X17" s="15">
        <f t="shared" si="7"/>
        <v>9083</v>
      </c>
      <c r="Y17" s="1">
        <v>44073</v>
      </c>
      <c r="Z17" s="23">
        <v>17</v>
      </c>
      <c r="AA17" s="15">
        <f t="shared" si="8"/>
        <v>9334</v>
      </c>
      <c r="AB17" s="1">
        <v>44094</v>
      </c>
      <c r="AC17" s="25">
        <v>52</v>
      </c>
      <c r="AD17" s="15">
        <f t="shared" si="9"/>
        <v>10219</v>
      </c>
      <c r="AE17" s="1">
        <v>44115</v>
      </c>
      <c r="AF17" s="19">
        <v>561</v>
      </c>
      <c r="AG17" s="15">
        <f t="shared" si="10"/>
        <v>15657</v>
      </c>
      <c r="AH17" s="1">
        <v>44136</v>
      </c>
    </row>
    <row r="18" spans="1:34" x14ac:dyDescent="0.25">
      <c r="A18" s="1">
        <v>43906</v>
      </c>
      <c r="B18" s="20">
        <v>138</v>
      </c>
      <c r="C18" s="15">
        <f t="shared" si="0"/>
        <v>566</v>
      </c>
      <c r="D18" s="1">
        <v>43927</v>
      </c>
      <c r="E18" s="19">
        <v>131</v>
      </c>
      <c r="F18" s="15">
        <f t="shared" si="1"/>
        <v>3793</v>
      </c>
      <c r="G18" s="1">
        <v>43948</v>
      </c>
      <c r="H18" s="19">
        <v>40</v>
      </c>
      <c r="I18" s="15">
        <f t="shared" si="2"/>
        <v>5820</v>
      </c>
      <c r="J18" s="1">
        <v>43969</v>
      </c>
      <c r="K18" s="20">
        <v>47</v>
      </c>
      <c r="L18" s="15">
        <f t="shared" si="3"/>
        <v>6941</v>
      </c>
      <c r="M18" s="1">
        <v>43990</v>
      </c>
      <c r="N18" s="19">
        <v>7</v>
      </c>
      <c r="O18" s="15">
        <f t="shared" si="4"/>
        <v>8329</v>
      </c>
      <c r="P18" s="1">
        <v>44011</v>
      </c>
      <c r="Q18" s="19">
        <v>3</v>
      </c>
      <c r="R18" s="15">
        <f t="shared" si="5"/>
        <v>8637</v>
      </c>
      <c r="S18" s="1">
        <v>44032</v>
      </c>
      <c r="T18" s="21">
        <v>21</v>
      </c>
      <c r="U18" s="15">
        <f t="shared" si="6"/>
        <v>8800</v>
      </c>
      <c r="V18" s="1">
        <v>44053</v>
      </c>
      <c r="W18" s="19">
        <v>11</v>
      </c>
      <c r="X18" s="15">
        <f t="shared" si="7"/>
        <v>9094</v>
      </c>
      <c r="Y18" s="1">
        <v>44074</v>
      </c>
      <c r="Z18" s="23">
        <v>6</v>
      </c>
      <c r="AA18" s="15">
        <f t="shared" si="8"/>
        <v>9340</v>
      </c>
      <c r="AB18" s="1">
        <v>44095</v>
      </c>
      <c r="AC18" s="25">
        <v>57</v>
      </c>
      <c r="AD18" s="15">
        <f t="shared" si="9"/>
        <v>10276</v>
      </c>
      <c r="AE18" s="1">
        <v>44116</v>
      </c>
      <c r="AF18" s="19">
        <v>563</v>
      </c>
      <c r="AG18" s="15">
        <f t="shared" si="10"/>
        <v>16220</v>
      </c>
      <c r="AH18" s="1">
        <v>44137</v>
      </c>
    </row>
    <row r="19" spans="1:34" x14ac:dyDescent="0.25">
      <c r="A19" s="1">
        <v>43907</v>
      </c>
      <c r="B19" s="20">
        <v>107</v>
      </c>
      <c r="C19" s="15">
        <f t="shared" si="0"/>
        <v>673</v>
      </c>
      <c r="D19" s="1">
        <v>43928</v>
      </c>
      <c r="E19" s="19">
        <v>170</v>
      </c>
      <c r="F19" s="15">
        <f t="shared" si="1"/>
        <v>3963</v>
      </c>
      <c r="G19" s="1">
        <v>43949</v>
      </c>
      <c r="H19" s="19">
        <v>31</v>
      </c>
      <c r="I19" s="15">
        <f t="shared" si="2"/>
        <v>5851</v>
      </c>
      <c r="J19" s="1">
        <v>43970</v>
      </c>
      <c r="K19" s="20">
        <v>37</v>
      </c>
      <c r="L19" s="15">
        <f t="shared" si="3"/>
        <v>6978</v>
      </c>
      <c r="M19" s="1">
        <v>43991</v>
      </c>
      <c r="N19" s="19">
        <v>7</v>
      </c>
      <c r="O19" s="15">
        <f t="shared" si="4"/>
        <v>8336</v>
      </c>
      <c r="P19" s="1">
        <v>44012</v>
      </c>
      <c r="Q19" s="19">
        <v>2</v>
      </c>
      <c r="R19" s="15">
        <f t="shared" si="5"/>
        <v>8639</v>
      </c>
      <c r="S19" s="1">
        <v>44033</v>
      </c>
      <c r="T19" s="22">
        <v>15</v>
      </c>
      <c r="U19" s="15">
        <f t="shared" si="6"/>
        <v>8815</v>
      </c>
      <c r="V19" s="1">
        <v>44054</v>
      </c>
      <c r="W19" s="19">
        <v>9</v>
      </c>
      <c r="X19" s="15">
        <f t="shared" si="7"/>
        <v>9103</v>
      </c>
      <c r="Y19" s="1">
        <v>44075</v>
      </c>
      <c r="Z19" s="24">
        <v>14</v>
      </c>
      <c r="AA19" s="15">
        <f t="shared" si="8"/>
        <v>9354</v>
      </c>
      <c r="AB19" s="1">
        <v>44096</v>
      </c>
      <c r="AC19" s="25">
        <v>82</v>
      </c>
      <c r="AD19" s="15">
        <f t="shared" si="9"/>
        <v>10358</v>
      </c>
      <c r="AE19" s="1">
        <v>44117</v>
      </c>
      <c r="AF19" s="19">
        <v>660</v>
      </c>
      <c r="AG19" s="15">
        <f t="shared" si="10"/>
        <v>16880</v>
      </c>
      <c r="AH19" s="1">
        <v>44138</v>
      </c>
    </row>
    <row r="20" spans="1:34" x14ac:dyDescent="0.25">
      <c r="A20" s="1">
        <v>43908</v>
      </c>
      <c r="B20" s="20">
        <v>117</v>
      </c>
      <c r="C20" s="15">
        <f t="shared" si="0"/>
        <v>790</v>
      </c>
      <c r="D20" s="1">
        <v>43929</v>
      </c>
      <c r="E20" s="19">
        <v>156</v>
      </c>
      <c r="F20" s="15">
        <f t="shared" si="1"/>
        <v>4119</v>
      </c>
      <c r="G20" s="1">
        <v>43950</v>
      </c>
      <c r="H20" s="19">
        <v>94</v>
      </c>
      <c r="I20" s="15">
        <f t="shared" si="2"/>
        <v>5945</v>
      </c>
      <c r="J20" s="1">
        <v>43971</v>
      </c>
      <c r="K20" s="20">
        <v>31</v>
      </c>
      <c r="L20" s="15">
        <f t="shared" si="3"/>
        <v>7009</v>
      </c>
      <c r="M20" s="1">
        <v>43992</v>
      </c>
      <c r="N20" s="19">
        <v>2</v>
      </c>
      <c r="O20" s="15">
        <f t="shared" si="4"/>
        <v>8338</v>
      </c>
      <c r="P20" s="1">
        <v>44013</v>
      </c>
      <c r="Q20" s="21">
        <v>1</v>
      </c>
      <c r="R20" s="15">
        <f t="shared" si="5"/>
        <v>8640</v>
      </c>
      <c r="S20" s="1">
        <v>44034</v>
      </c>
      <c r="T20" s="21">
        <v>16</v>
      </c>
      <c r="U20" s="15">
        <f t="shared" si="6"/>
        <v>8831</v>
      </c>
      <c r="V20" s="1">
        <v>44055</v>
      </c>
      <c r="W20" s="19">
        <v>11</v>
      </c>
      <c r="X20" s="15">
        <f t="shared" si="7"/>
        <v>9114</v>
      </c>
      <c r="Y20" s="1">
        <v>44076</v>
      </c>
      <c r="Z20" s="24">
        <v>6</v>
      </c>
      <c r="AA20" s="15">
        <f t="shared" si="8"/>
        <v>9360</v>
      </c>
      <c r="AB20" s="1">
        <v>44097</v>
      </c>
      <c r="AC20" s="25">
        <v>147</v>
      </c>
      <c r="AD20" s="15">
        <f t="shared" si="9"/>
        <v>10505</v>
      </c>
      <c r="AE20" s="1">
        <v>44118</v>
      </c>
      <c r="AF20" s="19">
        <v>660</v>
      </c>
      <c r="AG20" s="15">
        <f t="shared" si="10"/>
        <v>17540</v>
      </c>
      <c r="AH20" s="1">
        <v>44139</v>
      </c>
    </row>
    <row r="21" spans="1:34" x14ac:dyDescent="0.25">
      <c r="A21" s="1">
        <v>43909</v>
      </c>
      <c r="B21" s="20">
        <v>110</v>
      </c>
      <c r="C21" s="15">
        <f t="shared" si="0"/>
        <v>900</v>
      </c>
      <c r="D21" s="1">
        <v>43930</v>
      </c>
      <c r="E21" s="19">
        <v>109</v>
      </c>
      <c r="F21" s="15">
        <f t="shared" si="1"/>
        <v>4228</v>
      </c>
      <c r="G21" s="1">
        <v>43951</v>
      </c>
      <c r="H21" s="19">
        <v>57</v>
      </c>
      <c r="I21" s="15">
        <f t="shared" si="2"/>
        <v>6002</v>
      </c>
      <c r="J21" s="1">
        <v>43972</v>
      </c>
      <c r="K21" s="20">
        <v>50</v>
      </c>
      <c r="L21" s="15">
        <f t="shared" si="3"/>
        <v>7059</v>
      </c>
      <c r="M21" s="1">
        <v>43993</v>
      </c>
      <c r="N21" s="19">
        <v>31</v>
      </c>
      <c r="O21" s="15">
        <f t="shared" si="4"/>
        <v>8369</v>
      </c>
      <c r="P21" s="1">
        <v>44014</v>
      </c>
      <c r="Q21" s="21">
        <v>3</v>
      </c>
      <c r="R21" s="15">
        <f t="shared" si="5"/>
        <v>8643</v>
      </c>
      <c r="S21" s="1">
        <v>44035</v>
      </c>
      <c r="T21" s="21">
        <v>9</v>
      </c>
      <c r="U21" s="15">
        <f t="shared" si="6"/>
        <v>8840</v>
      </c>
      <c r="V21" s="1">
        <v>44056</v>
      </c>
      <c r="W21" s="19">
        <v>15</v>
      </c>
      <c r="X21" s="15">
        <f t="shared" si="7"/>
        <v>9129</v>
      </c>
      <c r="Y21" s="1">
        <v>44077</v>
      </c>
      <c r="Z21" s="24">
        <v>14</v>
      </c>
      <c r="AA21" s="15">
        <f t="shared" si="8"/>
        <v>9374</v>
      </c>
      <c r="AB21" s="1">
        <v>44098</v>
      </c>
      <c r="AC21" s="25">
        <v>71</v>
      </c>
      <c r="AD21" s="15">
        <f t="shared" si="9"/>
        <v>10576</v>
      </c>
      <c r="AE21" s="1">
        <v>44119</v>
      </c>
      <c r="AF21" s="19">
        <v>589</v>
      </c>
      <c r="AG21" s="15">
        <f t="shared" si="10"/>
        <v>18129</v>
      </c>
      <c r="AH21" s="1">
        <v>44140</v>
      </c>
    </row>
    <row r="22" spans="1:34" x14ac:dyDescent="0.25">
      <c r="A22" s="1">
        <v>43910</v>
      </c>
      <c r="B22" s="20">
        <v>130</v>
      </c>
      <c r="C22" s="15">
        <f t="shared" si="0"/>
        <v>1030</v>
      </c>
      <c r="D22" s="1">
        <v>43931</v>
      </c>
      <c r="E22" s="19">
        <v>118</v>
      </c>
      <c r="F22" s="15">
        <f t="shared" si="1"/>
        <v>4346</v>
      </c>
      <c r="G22" s="1">
        <v>43952</v>
      </c>
      <c r="H22" s="20">
        <v>69</v>
      </c>
      <c r="I22" s="15">
        <f t="shared" si="2"/>
        <v>6071</v>
      </c>
      <c r="J22" s="1">
        <v>43973</v>
      </c>
      <c r="K22" s="20">
        <v>78</v>
      </c>
      <c r="L22" s="15">
        <f>L21+K22</f>
        <v>7137</v>
      </c>
      <c r="M22" s="1">
        <v>43994</v>
      </c>
      <c r="N22" s="19">
        <v>33</v>
      </c>
      <c r="O22" s="15">
        <f t="shared" si="4"/>
        <v>8402</v>
      </c>
      <c r="P22" s="1">
        <v>44015</v>
      </c>
      <c r="Q22" s="21">
        <v>5</v>
      </c>
      <c r="R22" s="15">
        <f t="shared" si="5"/>
        <v>8648</v>
      </c>
      <c r="S22" s="1">
        <v>44036</v>
      </c>
      <c r="T22" s="21">
        <v>21</v>
      </c>
      <c r="U22" s="15">
        <f t="shared" si="6"/>
        <v>8861</v>
      </c>
      <c r="V22" s="1">
        <v>44057</v>
      </c>
      <c r="W22" s="19">
        <v>20</v>
      </c>
      <c r="X22" s="15">
        <f t="shared" si="7"/>
        <v>9149</v>
      </c>
      <c r="Y22" s="1">
        <v>44078</v>
      </c>
      <c r="Z22" s="24">
        <v>11</v>
      </c>
      <c r="AA22" s="15">
        <f t="shared" si="8"/>
        <v>9385</v>
      </c>
      <c r="AB22" s="1">
        <v>44099</v>
      </c>
      <c r="AC22" s="25">
        <v>111</v>
      </c>
      <c r="AD22" s="15">
        <f t="shared" si="9"/>
        <v>10687</v>
      </c>
      <c r="AE22" s="1">
        <v>44120</v>
      </c>
      <c r="AF22" s="19">
        <v>589</v>
      </c>
      <c r="AG22" s="15">
        <f t="shared" si="10"/>
        <v>18718</v>
      </c>
      <c r="AH22" s="1">
        <v>44141</v>
      </c>
    </row>
    <row r="23" spans="1:34" ht="15.75" x14ac:dyDescent="0.25">
      <c r="B23" s="14">
        <f>SUM(B2:B22)</f>
        <v>1030</v>
      </c>
      <c r="E23" s="14">
        <f>SUM(E2:E22)</f>
        <v>3316</v>
      </c>
      <c r="H23" s="14">
        <f>SUM(H2:H22)</f>
        <v>1725</v>
      </c>
      <c r="K23" s="14">
        <f>SUM(K2:K22)</f>
        <v>1066</v>
      </c>
      <c r="M23" s="1"/>
      <c r="N23" s="14">
        <f>SUM(N2:N22)</f>
        <v>1265</v>
      </c>
      <c r="P23" s="1"/>
      <c r="Q23" s="14">
        <f>SUM(Q2:Q22)</f>
        <v>246</v>
      </c>
      <c r="T23" s="14">
        <f>SUM(T2:T22)</f>
        <v>213</v>
      </c>
      <c r="W23" s="14">
        <f>SUM(W2:W22)</f>
        <v>288</v>
      </c>
      <c r="Z23" s="14">
        <f>SUM(Z2:Z22)</f>
        <v>236</v>
      </c>
      <c r="AC23" s="14">
        <f>SUM(AC2:AC22)</f>
        <v>1302</v>
      </c>
      <c r="AF23" s="14">
        <f>SUM(AF2:AF22)</f>
        <v>8031</v>
      </c>
      <c r="AH23" s="18"/>
    </row>
    <row r="24" spans="1:34" ht="18.75" x14ac:dyDescent="0.3">
      <c r="P24" s="1"/>
      <c r="U24" s="13" t="s">
        <v>10</v>
      </c>
      <c r="V24" s="13">
        <f>B23+E23+H23+K23+N23+Q23+T23+W23+Z23+AC23+AF23</f>
        <v>18718</v>
      </c>
      <c r="AH24" s="18"/>
    </row>
    <row r="25" spans="1:34" x14ac:dyDescent="0.25">
      <c r="P25" s="1"/>
      <c r="AH25" s="28"/>
    </row>
    <row r="26" spans="1:34" x14ac:dyDescent="0.25">
      <c r="P26" s="1"/>
      <c r="AC26" s="27">
        <v>17540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L39" sqref="L39"/>
    </sheetView>
  </sheetViews>
  <sheetFormatPr defaultRowHeight="15" x14ac:dyDescent="0.25"/>
  <cols>
    <col min="3" max="5" width="13" bestFit="1" customWidth="1"/>
    <col min="6" max="8" width="10.85546875" bestFit="1" customWidth="1"/>
    <col min="9" max="10" width="13" bestFit="1" customWidth="1"/>
    <col min="11" max="11" width="10.85546875" bestFit="1" customWidth="1"/>
    <col min="12" max="12" width="10.42578125" bestFit="1" customWidth="1"/>
    <col min="13" max="13" width="5.28515625" bestFit="1" customWidth="1"/>
  </cols>
  <sheetData>
    <row r="1" spans="1:12" ht="26.25" x14ac:dyDescent="0.4">
      <c r="A1" s="96" t="s">
        <v>23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x14ac:dyDescent="0.25">
      <c r="A2" t="s">
        <v>20</v>
      </c>
      <c r="B2" t="s">
        <v>21</v>
      </c>
      <c r="C2" t="s">
        <v>22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</row>
    <row r="3" spans="1:12" x14ac:dyDescent="0.25">
      <c r="B3">
        <v>22</v>
      </c>
      <c r="C3">
        <v>4</v>
      </c>
      <c r="D3">
        <v>142</v>
      </c>
      <c r="E3">
        <v>69</v>
      </c>
      <c r="F3">
        <v>38</v>
      </c>
      <c r="G3">
        <v>1</v>
      </c>
      <c r="H3">
        <v>9</v>
      </c>
      <c r="I3" s="11">
        <v>14</v>
      </c>
      <c r="J3" s="12">
        <v>260</v>
      </c>
    </row>
    <row r="4" spans="1:12" x14ac:dyDescent="0.25">
      <c r="B4">
        <v>3</v>
      </c>
      <c r="C4">
        <v>7</v>
      </c>
      <c r="D4">
        <v>208</v>
      </c>
      <c r="E4">
        <v>105</v>
      </c>
      <c r="F4">
        <v>20</v>
      </c>
      <c r="G4">
        <v>3</v>
      </c>
      <c r="H4">
        <v>14</v>
      </c>
      <c r="I4" s="11">
        <v>6</v>
      </c>
      <c r="J4" s="12">
        <v>287</v>
      </c>
    </row>
    <row r="5" spans="1:12" x14ac:dyDescent="0.25">
      <c r="C5">
        <v>14</v>
      </c>
      <c r="D5">
        <v>217</v>
      </c>
      <c r="E5">
        <v>122</v>
      </c>
      <c r="F5">
        <v>93</v>
      </c>
      <c r="G5">
        <v>5</v>
      </c>
      <c r="H5">
        <v>2</v>
      </c>
      <c r="I5" s="11">
        <v>14</v>
      </c>
      <c r="J5" s="12">
        <v>317</v>
      </c>
    </row>
    <row r="6" spans="1:12" x14ac:dyDescent="0.25">
      <c r="C6">
        <v>5</v>
      </c>
      <c r="D6">
        <v>150</v>
      </c>
      <c r="E6">
        <v>55</v>
      </c>
      <c r="F6">
        <v>277</v>
      </c>
      <c r="G6">
        <v>10</v>
      </c>
      <c r="H6">
        <v>1</v>
      </c>
      <c r="I6" s="11">
        <v>11</v>
      </c>
      <c r="J6" s="12">
        <v>293</v>
      </c>
    </row>
    <row r="7" spans="1:12" x14ac:dyDescent="0.25">
      <c r="C7">
        <v>28</v>
      </c>
      <c r="D7">
        <v>179</v>
      </c>
      <c r="E7">
        <v>30</v>
      </c>
      <c r="F7">
        <v>19</v>
      </c>
      <c r="G7">
        <v>5</v>
      </c>
      <c r="H7">
        <v>21</v>
      </c>
      <c r="I7" s="11">
        <v>6</v>
      </c>
      <c r="J7" s="12">
        <v>432</v>
      </c>
    </row>
    <row r="8" spans="1:12" x14ac:dyDescent="0.25">
      <c r="C8">
        <v>10</v>
      </c>
      <c r="D8">
        <v>131</v>
      </c>
      <c r="E8">
        <v>45</v>
      </c>
      <c r="F8">
        <v>37</v>
      </c>
      <c r="G8">
        <v>5</v>
      </c>
      <c r="H8">
        <v>15</v>
      </c>
      <c r="I8" s="11">
        <v>6</v>
      </c>
      <c r="J8" s="12">
        <v>691</v>
      </c>
    </row>
    <row r="9" spans="1:12" x14ac:dyDescent="0.25">
      <c r="C9">
        <v>6</v>
      </c>
      <c r="D9">
        <v>170</v>
      </c>
      <c r="E9">
        <v>39</v>
      </c>
      <c r="F9">
        <v>19</v>
      </c>
      <c r="G9">
        <v>6</v>
      </c>
      <c r="H9">
        <v>25</v>
      </c>
      <c r="I9" s="12">
        <v>62</v>
      </c>
      <c r="J9" s="12">
        <v>489</v>
      </c>
    </row>
    <row r="10" spans="1:12" x14ac:dyDescent="0.25">
      <c r="C10">
        <v>18</v>
      </c>
      <c r="D10">
        <v>156</v>
      </c>
      <c r="E10">
        <v>68</v>
      </c>
      <c r="F10">
        <v>7</v>
      </c>
      <c r="G10">
        <v>3</v>
      </c>
      <c r="H10">
        <v>7</v>
      </c>
      <c r="I10" s="12">
        <v>100</v>
      </c>
      <c r="J10" s="12">
        <v>375</v>
      </c>
    </row>
    <row r="11" spans="1:12" x14ac:dyDescent="0.25">
      <c r="C11">
        <v>12</v>
      </c>
      <c r="D11">
        <v>109</v>
      </c>
      <c r="E11">
        <v>54</v>
      </c>
      <c r="F11">
        <v>7</v>
      </c>
      <c r="G11">
        <v>6</v>
      </c>
      <c r="H11">
        <v>13</v>
      </c>
      <c r="I11" s="12">
        <v>24</v>
      </c>
      <c r="J11" s="12">
        <v>354</v>
      </c>
    </row>
    <row r="12" spans="1:12" x14ac:dyDescent="0.25">
      <c r="C12">
        <v>20</v>
      </c>
      <c r="D12">
        <v>118</v>
      </c>
      <c r="E12">
        <v>67</v>
      </c>
      <c r="F12">
        <v>2</v>
      </c>
      <c r="G12">
        <v>13</v>
      </c>
      <c r="H12">
        <v>11</v>
      </c>
      <c r="I12" s="12">
        <v>45</v>
      </c>
      <c r="J12" s="12">
        <v>374</v>
      </c>
    </row>
    <row r="13" spans="1:12" x14ac:dyDescent="0.25">
      <c r="C13">
        <v>9</v>
      </c>
      <c r="D13">
        <v>184</v>
      </c>
      <c r="E13">
        <v>70</v>
      </c>
      <c r="F13">
        <v>31</v>
      </c>
      <c r="G13">
        <v>8</v>
      </c>
      <c r="H13">
        <v>9</v>
      </c>
      <c r="I13" s="12">
        <v>182</v>
      </c>
      <c r="J13">
        <v>354</v>
      </c>
    </row>
    <row r="14" spans="1:12" x14ac:dyDescent="0.25">
      <c r="C14">
        <v>39</v>
      </c>
      <c r="D14">
        <v>153</v>
      </c>
      <c r="E14">
        <v>16</v>
      </c>
      <c r="F14">
        <v>33</v>
      </c>
      <c r="G14">
        <v>14</v>
      </c>
      <c r="H14">
        <v>11</v>
      </c>
      <c r="I14" s="12">
        <v>58</v>
      </c>
      <c r="J14">
        <v>374</v>
      </c>
    </row>
    <row r="15" spans="1:12" x14ac:dyDescent="0.25">
      <c r="C15">
        <v>41</v>
      </c>
      <c r="D15">
        <v>134</v>
      </c>
      <c r="E15">
        <v>37</v>
      </c>
      <c r="F15">
        <v>43</v>
      </c>
      <c r="G15">
        <v>7</v>
      </c>
      <c r="H15">
        <v>15</v>
      </c>
      <c r="I15" s="12">
        <v>47</v>
      </c>
      <c r="J15">
        <v>561</v>
      </c>
    </row>
    <row r="16" spans="1:12" x14ac:dyDescent="0.25">
      <c r="C16">
        <v>190</v>
      </c>
      <c r="D16">
        <v>170</v>
      </c>
      <c r="E16">
        <v>40</v>
      </c>
      <c r="F16">
        <v>8</v>
      </c>
      <c r="G16">
        <v>4</v>
      </c>
      <c r="H16">
        <v>20</v>
      </c>
      <c r="I16" s="11">
        <v>31</v>
      </c>
      <c r="J16">
        <v>563</v>
      </c>
    </row>
    <row r="17" spans="3:9" x14ac:dyDescent="0.25">
      <c r="C17">
        <v>138</v>
      </c>
      <c r="D17">
        <v>85</v>
      </c>
      <c r="E17">
        <v>36</v>
      </c>
      <c r="F17">
        <v>41</v>
      </c>
      <c r="G17">
        <v>5</v>
      </c>
      <c r="H17">
        <v>26</v>
      </c>
      <c r="I17" s="11">
        <v>23</v>
      </c>
    </row>
    <row r="18" spans="3:9" x14ac:dyDescent="0.25">
      <c r="C18">
        <v>107</v>
      </c>
      <c r="D18">
        <v>110</v>
      </c>
      <c r="E18">
        <v>17</v>
      </c>
      <c r="F18">
        <v>11</v>
      </c>
      <c r="G18">
        <v>3</v>
      </c>
      <c r="H18">
        <v>25</v>
      </c>
      <c r="I18" s="12">
        <v>62</v>
      </c>
    </row>
    <row r="19" spans="3:9" x14ac:dyDescent="0.25">
      <c r="C19">
        <v>117</v>
      </c>
      <c r="D19">
        <v>69</v>
      </c>
      <c r="E19">
        <v>22</v>
      </c>
      <c r="F19">
        <v>10</v>
      </c>
      <c r="G19">
        <v>18</v>
      </c>
      <c r="H19">
        <v>12</v>
      </c>
      <c r="I19" s="12">
        <v>21</v>
      </c>
    </row>
    <row r="20" spans="3:9" x14ac:dyDescent="0.25">
      <c r="C20">
        <v>110</v>
      </c>
      <c r="D20">
        <v>54</v>
      </c>
      <c r="E20">
        <v>47</v>
      </c>
      <c r="F20">
        <v>14</v>
      </c>
      <c r="G20">
        <v>9</v>
      </c>
      <c r="H20">
        <v>7</v>
      </c>
      <c r="I20" s="12">
        <v>95</v>
      </c>
    </row>
    <row r="21" spans="3:9" x14ac:dyDescent="0.25">
      <c r="C21">
        <v>130</v>
      </c>
      <c r="D21">
        <v>84</v>
      </c>
      <c r="E21">
        <v>37</v>
      </c>
      <c r="F21">
        <v>6</v>
      </c>
      <c r="G21">
        <v>15</v>
      </c>
      <c r="H21">
        <v>16</v>
      </c>
      <c r="I21" s="12">
        <v>20</v>
      </c>
    </row>
    <row r="22" spans="3:9" x14ac:dyDescent="0.25">
      <c r="C22">
        <v>153</v>
      </c>
      <c r="D22">
        <v>36</v>
      </c>
      <c r="E22">
        <v>31</v>
      </c>
      <c r="F22">
        <v>21</v>
      </c>
      <c r="G22">
        <v>21</v>
      </c>
      <c r="H22">
        <v>5</v>
      </c>
      <c r="I22" s="12">
        <v>52</v>
      </c>
    </row>
    <row r="23" spans="3:9" x14ac:dyDescent="0.25">
      <c r="C23">
        <v>123</v>
      </c>
      <c r="D23">
        <v>57</v>
      </c>
      <c r="E23">
        <v>50</v>
      </c>
      <c r="F23">
        <v>16</v>
      </c>
      <c r="G23" s="10">
        <v>15</v>
      </c>
      <c r="H23">
        <v>9</v>
      </c>
      <c r="I23" s="12">
        <v>57</v>
      </c>
    </row>
    <row r="24" spans="3:9" x14ac:dyDescent="0.25">
      <c r="C24">
        <v>212</v>
      </c>
      <c r="D24">
        <v>50</v>
      </c>
      <c r="E24">
        <v>78</v>
      </c>
      <c r="F24">
        <v>15</v>
      </c>
      <c r="G24">
        <v>16</v>
      </c>
      <c r="H24" s="11">
        <v>8</v>
      </c>
      <c r="I24" s="12">
        <v>82</v>
      </c>
    </row>
    <row r="25" spans="3:9" x14ac:dyDescent="0.25">
      <c r="C25">
        <v>106</v>
      </c>
      <c r="D25">
        <v>71</v>
      </c>
      <c r="E25">
        <v>48</v>
      </c>
      <c r="F25">
        <v>3</v>
      </c>
      <c r="G25">
        <v>9</v>
      </c>
      <c r="H25" s="11">
        <v>10</v>
      </c>
      <c r="I25" s="12">
        <v>147</v>
      </c>
    </row>
    <row r="26" spans="3:9" x14ac:dyDescent="0.25">
      <c r="C26">
        <v>172</v>
      </c>
      <c r="D26">
        <v>88</v>
      </c>
      <c r="E26">
        <v>60</v>
      </c>
      <c r="F26">
        <v>6</v>
      </c>
      <c r="G26">
        <v>21</v>
      </c>
      <c r="H26" s="11">
        <v>7</v>
      </c>
      <c r="I26" s="12">
        <v>71</v>
      </c>
    </row>
    <row r="27" spans="3:9" x14ac:dyDescent="0.25">
      <c r="C27">
        <v>235</v>
      </c>
      <c r="D27">
        <v>51</v>
      </c>
      <c r="E27">
        <v>172</v>
      </c>
      <c r="F27">
        <v>4</v>
      </c>
      <c r="G27">
        <v>23</v>
      </c>
      <c r="H27" s="11">
        <v>11</v>
      </c>
      <c r="I27" s="12">
        <v>111</v>
      </c>
    </row>
    <row r="28" spans="3:9" x14ac:dyDescent="0.25">
      <c r="C28">
        <v>130</v>
      </c>
      <c r="D28">
        <v>38</v>
      </c>
      <c r="E28">
        <v>187</v>
      </c>
      <c r="F28">
        <v>6</v>
      </c>
      <c r="G28">
        <v>13</v>
      </c>
      <c r="H28" s="11">
        <v>6</v>
      </c>
      <c r="I28" s="12">
        <v>82</v>
      </c>
    </row>
    <row r="29" spans="3:9" x14ac:dyDescent="0.25">
      <c r="C29">
        <v>159</v>
      </c>
      <c r="D29">
        <v>40</v>
      </c>
      <c r="E29">
        <v>15</v>
      </c>
      <c r="F29">
        <v>10</v>
      </c>
      <c r="G29">
        <v>7</v>
      </c>
      <c r="H29" s="11">
        <v>5</v>
      </c>
      <c r="I29" s="12">
        <v>150</v>
      </c>
    </row>
    <row r="30" spans="3:9" x14ac:dyDescent="0.25">
      <c r="C30">
        <v>150</v>
      </c>
      <c r="D30">
        <v>31</v>
      </c>
      <c r="E30">
        <v>10</v>
      </c>
      <c r="F30">
        <v>18</v>
      </c>
      <c r="G30">
        <v>39</v>
      </c>
      <c r="H30" s="11">
        <v>10</v>
      </c>
      <c r="I30" s="12">
        <v>115</v>
      </c>
    </row>
    <row r="31" spans="3:9" x14ac:dyDescent="0.25">
      <c r="C31">
        <v>156</v>
      </c>
      <c r="D31">
        <v>94</v>
      </c>
      <c r="E31">
        <v>103</v>
      </c>
      <c r="F31">
        <v>3</v>
      </c>
      <c r="G31">
        <v>13</v>
      </c>
      <c r="H31" s="11">
        <v>11</v>
      </c>
      <c r="I31" s="12">
        <v>101</v>
      </c>
    </row>
    <row r="32" spans="3:9" x14ac:dyDescent="0.25">
      <c r="C32">
        <v>140</v>
      </c>
      <c r="D32">
        <v>57</v>
      </c>
      <c r="E32">
        <v>30</v>
      </c>
      <c r="F32">
        <v>2</v>
      </c>
      <c r="G32">
        <v>8</v>
      </c>
      <c r="H32" s="11">
        <v>17</v>
      </c>
      <c r="I32" s="12">
        <v>89</v>
      </c>
    </row>
    <row r="33" spans="2:12" x14ac:dyDescent="0.25">
      <c r="E33">
        <v>57</v>
      </c>
      <c r="G33">
        <v>12</v>
      </c>
      <c r="H33" s="11">
        <v>6</v>
      </c>
    </row>
    <row r="34" spans="2:12" x14ac:dyDescent="0.25">
      <c r="H34" s="11">
        <v>5</v>
      </c>
    </row>
    <row r="35" spans="2:12" x14ac:dyDescent="0.25">
      <c r="H35" s="11">
        <v>10</v>
      </c>
    </row>
    <row r="36" spans="2:12" x14ac:dyDescent="0.25">
      <c r="H36" s="11">
        <v>11</v>
      </c>
    </row>
    <row r="37" spans="2:12" x14ac:dyDescent="0.25">
      <c r="H37" s="11">
        <v>17</v>
      </c>
    </row>
    <row r="38" spans="2:12" x14ac:dyDescent="0.25">
      <c r="H38" s="11">
        <v>6</v>
      </c>
      <c r="L38" t="s">
        <v>24</v>
      </c>
    </row>
    <row r="39" spans="2:12" ht="18.75" x14ac:dyDescent="0.3">
      <c r="B39">
        <f t="shared" ref="B39:I39" si="0">SUM(B3:B38)</f>
        <v>25</v>
      </c>
      <c r="C39" s="16">
        <f t="shared" si="0"/>
        <v>2741</v>
      </c>
      <c r="D39" s="16">
        <f t="shared" si="0"/>
        <v>3236</v>
      </c>
      <c r="E39" s="16">
        <f t="shared" si="0"/>
        <v>1817</v>
      </c>
      <c r="F39" s="16">
        <f t="shared" si="0"/>
        <v>820</v>
      </c>
      <c r="G39" s="16">
        <f t="shared" si="0"/>
        <v>337</v>
      </c>
      <c r="H39" s="16">
        <f t="shared" si="0"/>
        <v>413</v>
      </c>
      <c r="I39" s="16">
        <f t="shared" si="0"/>
        <v>1884</v>
      </c>
      <c r="J39" s="16">
        <f>SUM(J3:J18)</f>
        <v>5724</v>
      </c>
      <c r="K39" s="17">
        <f>SUM(B39:J39)</f>
        <v>16997</v>
      </c>
      <c r="L39" s="17">
        <f>K39-K40</f>
        <v>49</v>
      </c>
    </row>
    <row r="40" spans="2:12" ht="18.75" x14ac:dyDescent="0.3">
      <c r="K40" s="17">
        <v>16948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"/>
  <sheetViews>
    <sheetView topLeftCell="AH1" workbookViewId="0">
      <selection activeCell="BB22" sqref="BB22"/>
    </sheetView>
  </sheetViews>
  <sheetFormatPr defaultRowHeight="15" x14ac:dyDescent="0.25"/>
  <cols>
    <col min="1" max="1" width="10.7109375" bestFit="1" customWidth="1"/>
    <col min="2" max="2" width="7.5703125" bestFit="1" customWidth="1"/>
    <col min="3" max="3" width="7" bestFit="1" customWidth="1"/>
    <col min="4" max="4" width="5.42578125" bestFit="1" customWidth="1"/>
    <col min="5" max="5" width="10.7109375" bestFit="1" customWidth="1"/>
    <col min="6" max="6" width="7.5703125" bestFit="1" customWidth="1"/>
    <col min="7" max="7" width="7" bestFit="1" customWidth="1"/>
    <col min="8" max="8" width="9.140625" bestFit="1" customWidth="1"/>
    <col min="9" max="9" width="10.7109375" bestFit="1" customWidth="1"/>
    <col min="10" max="10" width="7.5703125" bestFit="1" customWidth="1"/>
    <col min="11" max="11" width="7" bestFit="1" customWidth="1"/>
    <col min="12" max="12" width="4.7109375" bestFit="1" customWidth="1"/>
    <col min="13" max="13" width="10.7109375" bestFit="1" customWidth="1"/>
    <col min="14" max="14" width="7.5703125" bestFit="1" customWidth="1"/>
    <col min="15" max="15" width="7" bestFit="1" customWidth="1"/>
    <col min="16" max="16" width="5.85546875" bestFit="1" customWidth="1"/>
    <col min="17" max="17" width="10.7109375" bestFit="1" customWidth="1"/>
    <col min="18" max="18" width="7.5703125" bestFit="1" customWidth="1"/>
    <col min="19" max="19" width="7" bestFit="1" customWidth="1"/>
    <col min="20" max="20" width="5.85546875" bestFit="1" customWidth="1"/>
    <col min="21" max="21" width="10.7109375" bestFit="1" customWidth="1"/>
    <col min="22" max="22" width="5.85546875" bestFit="1" customWidth="1"/>
    <col min="23" max="23" width="7" bestFit="1" customWidth="1"/>
    <col min="24" max="24" width="5.85546875" bestFit="1" customWidth="1"/>
    <col min="25" max="25" width="10.7109375" bestFit="1" customWidth="1"/>
    <col min="26" max="26" width="5.85546875" bestFit="1" customWidth="1"/>
    <col min="27" max="27" width="11.28515625" bestFit="1" customWidth="1"/>
    <col min="28" max="28" width="5.85546875" bestFit="1" customWidth="1"/>
    <col min="29" max="29" width="10.85546875" bestFit="1" customWidth="1"/>
    <col min="30" max="30" width="5.85546875" bestFit="1" customWidth="1"/>
    <col min="31" max="31" width="7" bestFit="1" customWidth="1"/>
    <col min="32" max="32" width="5.85546875" bestFit="1" customWidth="1"/>
    <col min="33" max="33" width="10.7109375" bestFit="1" customWidth="1"/>
    <col min="34" max="34" width="5.85546875" bestFit="1" customWidth="1"/>
    <col min="35" max="35" width="7" bestFit="1" customWidth="1"/>
    <col min="36" max="36" width="5.85546875" bestFit="1" customWidth="1"/>
    <col min="37" max="37" width="10.7109375" bestFit="1" customWidth="1"/>
    <col min="38" max="38" width="7.5703125" bestFit="1" customWidth="1"/>
    <col min="39" max="39" width="8" bestFit="1" customWidth="1"/>
    <col min="40" max="40" width="5.85546875" bestFit="1" customWidth="1"/>
    <col min="41" max="41" width="10.7109375" bestFit="1" customWidth="1"/>
    <col min="42" max="42" width="7.5703125" bestFit="1" customWidth="1"/>
    <col min="43" max="43" width="8" bestFit="1" customWidth="1"/>
    <col min="44" max="44" width="5.85546875" bestFit="1" customWidth="1"/>
    <col min="45" max="45" width="10.7109375" bestFit="1" customWidth="1"/>
    <col min="46" max="46" width="7.5703125" bestFit="1" customWidth="1"/>
    <col min="47" max="47" width="8" bestFit="1" customWidth="1"/>
    <col min="48" max="48" width="5.85546875" bestFit="1" customWidth="1"/>
    <col min="49" max="49" width="10.7109375" bestFit="1" customWidth="1"/>
    <col min="52" max="52" width="5.85546875" bestFit="1" customWidth="1"/>
    <col min="56" max="56" width="4.7109375" bestFit="1" customWidth="1"/>
  </cols>
  <sheetData>
    <row r="1" spans="1:56" x14ac:dyDescent="0.25">
      <c r="A1" s="3" t="s">
        <v>0</v>
      </c>
      <c r="B1" s="2" t="s">
        <v>8</v>
      </c>
      <c r="C1" s="6" t="s">
        <v>9</v>
      </c>
      <c r="D1" s="6" t="s">
        <v>26</v>
      </c>
      <c r="E1" s="3" t="s">
        <v>0</v>
      </c>
      <c r="F1" s="2" t="s">
        <v>8</v>
      </c>
      <c r="G1" s="6" t="s">
        <v>9</v>
      </c>
      <c r="H1" s="6" t="s">
        <v>26</v>
      </c>
      <c r="I1" s="3" t="s">
        <v>0</v>
      </c>
      <c r="J1" s="2" t="s">
        <v>8</v>
      </c>
      <c r="K1" s="6" t="s">
        <v>9</v>
      </c>
      <c r="L1" s="6" t="s">
        <v>26</v>
      </c>
      <c r="M1" s="3" t="s">
        <v>0</v>
      </c>
      <c r="N1" s="2" t="s">
        <v>8</v>
      </c>
      <c r="O1" s="6" t="s">
        <v>9</v>
      </c>
      <c r="P1" s="6" t="s">
        <v>26</v>
      </c>
      <c r="Q1" s="3" t="s">
        <v>0</v>
      </c>
      <c r="R1" s="2" t="s">
        <v>8</v>
      </c>
      <c r="S1" s="6" t="s">
        <v>9</v>
      </c>
      <c r="T1" s="6" t="s">
        <v>26</v>
      </c>
      <c r="U1" s="3" t="s">
        <v>0</v>
      </c>
      <c r="V1" s="2" t="s">
        <v>8</v>
      </c>
      <c r="W1" s="6" t="s">
        <v>9</v>
      </c>
      <c r="X1" s="6" t="s">
        <v>26</v>
      </c>
      <c r="Y1" s="3" t="s">
        <v>0</v>
      </c>
      <c r="Z1" s="2" t="s">
        <v>8</v>
      </c>
      <c r="AA1" s="6" t="s">
        <v>9</v>
      </c>
      <c r="AB1" s="6" t="s">
        <v>26</v>
      </c>
      <c r="AC1" s="3" t="s">
        <v>0</v>
      </c>
      <c r="AD1" s="2" t="s">
        <v>8</v>
      </c>
      <c r="AE1" s="6" t="s">
        <v>9</v>
      </c>
      <c r="AF1" s="6" t="s">
        <v>26</v>
      </c>
      <c r="AG1" s="3" t="s">
        <v>0</v>
      </c>
      <c r="AH1" s="2" t="s">
        <v>8</v>
      </c>
      <c r="AI1" s="6" t="s">
        <v>9</v>
      </c>
      <c r="AJ1" s="6" t="s">
        <v>26</v>
      </c>
      <c r="AK1" s="3" t="s">
        <v>0</v>
      </c>
      <c r="AL1" s="2" t="s">
        <v>8</v>
      </c>
      <c r="AM1" s="6" t="s">
        <v>9</v>
      </c>
      <c r="AN1" s="6" t="s">
        <v>26</v>
      </c>
      <c r="AO1" s="3" t="s">
        <v>0</v>
      </c>
      <c r="AP1" s="2" t="s">
        <v>8</v>
      </c>
      <c r="AQ1" s="6" t="s">
        <v>9</v>
      </c>
      <c r="AR1" s="6" t="s">
        <v>26</v>
      </c>
      <c r="AS1" s="3" t="s">
        <v>0</v>
      </c>
      <c r="AT1" s="2" t="s">
        <v>8</v>
      </c>
      <c r="AU1" s="2" t="s">
        <v>9</v>
      </c>
      <c r="AV1" s="2" t="s">
        <v>26</v>
      </c>
      <c r="AW1" s="3" t="s">
        <v>0</v>
      </c>
      <c r="AX1" s="2" t="s">
        <v>8</v>
      </c>
      <c r="AY1" s="6" t="s">
        <v>9</v>
      </c>
      <c r="AZ1" s="6" t="s">
        <v>26</v>
      </c>
      <c r="BA1" s="3" t="s">
        <v>0</v>
      </c>
      <c r="BB1" s="2" t="s">
        <v>8</v>
      </c>
      <c r="BC1" s="6" t="s">
        <v>9</v>
      </c>
      <c r="BD1" s="6" t="s">
        <v>26</v>
      </c>
    </row>
    <row r="2" spans="1:56" x14ac:dyDescent="0.25">
      <c r="A2" s="1">
        <v>43876</v>
      </c>
      <c r="B2" s="19">
        <v>22</v>
      </c>
      <c r="C2">
        <v>22</v>
      </c>
      <c r="E2" s="1">
        <v>43909</v>
      </c>
      <c r="F2" s="20">
        <v>110</v>
      </c>
      <c r="G2" s="18">
        <f>C20+F2</f>
        <v>900</v>
      </c>
      <c r="H2" s="18"/>
      <c r="I2" s="1">
        <v>43928</v>
      </c>
      <c r="J2" s="19">
        <v>170</v>
      </c>
      <c r="K2" s="18">
        <f>G20+J2</f>
        <v>3963</v>
      </c>
      <c r="L2" s="18">
        <v>1</v>
      </c>
      <c r="M2" s="1">
        <v>43947</v>
      </c>
      <c r="N2" s="19">
        <v>38</v>
      </c>
      <c r="O2" s="18">
        <f>K20+N2</f>
        <v>5780</v>
      </c>
      <c r="P2" s="18"/>
      <c r="Q2" s="1">
        <v>43966</v>
      </c>
      <c r="R2" s="20">
        <v>36</v>
      </c>
      <c r="S2" s="18">
        <f>O20+R2</f>
        <v>6855</v>
      </c>
      <c r="T2" s="18"/>
      <c r="U2" s="1">
        <v>43985</v>
      </c>
      <c r="V2" s="19">
        <v>93</v>
      </c>
      <c r="W2" s="18">
        <f>S20+V2</f>
        <v>7970</v>
      </c>
      <c r="X2" s="18"/>
      <c r="Y2" s="1">
        <v>44004</v>
      </c>
      <c r="Z2" s="19">
        <v>15</v>
      </c>
      <c r="AA2" s="18">
        <f>W20+Z2</f>
        <v>8587</v>
      </c>
      <c r="AB2" s="18"/>
      <c r="AC2" s="1">
        <v>44023</v>
      </c>
      <c r="AD2" s="21">
        <v>8</v>
      </c>
      <c r="AE2" s="18">
        <f>AA20+AD2</f>
        <v>8704</v>
      </c>
      <c r="AF2" s="18">
        <v>1</v>
      </c>
      <c r="AG2" s="1">
        <v>44042</v>
      </c>
      <c r="AH2" s="21">
        <v>8</v>
      </c>
      <c r="AI2" s="18">
        <f>AE20+AH2</f>
        <v>8964</v>
      </c>
      <c r="AJ2" s="18"/>
      <c r="AK2" s="1">
        <v>44061</v>
      </c>
      <c r="AL2" s="19">
        <v>7</v>
      </c>
      <c r="AM2" s="18">
        <f>AI20+AL2</f>
        <v>9219</v>
      </c>
      <c r="AN2" s="18"/>
      <c r="AO2" s="1">
        <v>44080</v>
      </c>
      <c r="AP2" s="24">
        <v>6</v>
      </c>
      <c r="AQ2" s="18">
        <f>AM20+AP2</f>
        <v>9397</v>
      </c>
      <c r="AR2" s="18"/>
      <c r="AS2" s="1">
        <v>44099</v>
      </c>
      <c r="AT2" s="25">
        <v>111</v>
      </c>
      <c r="AU2" s="18">
        <f>AQ20+AT2</f>
        <v>10687</v>
      </c>
      <c r="AV2" s="18"/>
      <c r="AW2" s="1">
        <v>44118</v>
      </c>
      <c r="AX2" s="19">
        <v>660</v>
      </c>
      <c r="AY2" s="18">
        <f>AU20+AX2</f>
        <v>17540</v>
      </c>
      <c r="AZ2" s="18">
        <v>4</v>
      </c>
    </row>
    <row r="3" spans="1:56" x14ac:dyDescent="0.25">
      <c r="A3" s="1">
        <v>43889</v>
      </c>
      <c r="B3" s="19">
        <v>3</v>
      </c>
      <c r="C3">
        <f>C2+B3</f>
        <v>25</v>
      </c>
      <c r="E3" s="1">
        <v>43910</v>
      </c>
      <c r="F3" s="20">
        <v>130</v>
      </c>
      <c r="G3" s="18">
        <f>G2+F3</f>
        <v>1030</v>
      </c>
      <c r="H3" s="18">
        <v>1</v>
      </c>
      <c r="I3" s="1">
        <v>43929</v>
      </c>
      <c r="J3" s="19">
        <v>156</v>
      </c>
      <c r="K3" s="18">
        <f>K2+J3</f>
        <v>4119</v>
      </c>
      <c r="L3" s="18">
        <v>2</v>
      </c>
      <c r="M3" s="1">
        <v>43948</v>
      </c>
      <c r="N3" s="19">
        <v>40</v>
      </c>
      <c r="O3" s="18">
        <f>O2+N3</f>
        <v>5820</v>
      </c>
      <c r="P3" s="18">
        <v>1</v>
      </c>
      <c r="Q3" s="1">
        <v>43967</v>
      </c>
      <c r="R3" s="20">
        <v>17</v>
      </c>
      <c r="S3" s="18">
        <f>S2+R3</f>
        <v>6872</v>
      </c>
      <c r="T3" s="18">
        <v>1</v>
      </c>
      <c r="U3" s="1">
        <v>43986</v>
      </c>
      <c r="V3" s="19">
        <v>277</v>
      </c>
      <c r="W3" s="18">
        <f t="shared" ref="W3:W20" si="0">W2+V3</f>
        <v>8247</v>
      </c>
      <c r="X3" s="18"/>
      <c r="Y3" s="1">
        <v>44005</v>
      </c>
      <c r="Z3" s="19">
        <v>3</v>
      </c>
      <c r="AA3" s="18">
        <f t="shared" ref="AA3:AA20" si="1">AA2+Z3</f>
        <v>8590</v>
      </c>
      <c r="AB3" s="18"/>
      <c r="AC3" s="1">
        <v>44024</v>
      </c>
      <c r="AD3" s="21">
        <v>14</v>
      </c>
      <c r="AE3" s="18">
        <f>AE2+AD3</f>
        <v>8718</v>
      </c>
      <c r="AF3" s="18"/>
      <c r="AG3" s="1">
        <v>44043</v>
      </c>
      <c r="AH3" s="21">
        <v>12</v>
      </c>
      <c r="AI3" s="18">
        <f>AI2+AH3</f>
        <v>8976</v>
      </c>
      <c r="AJ3" s="18">
        <v>1</v>
      </c>
      <c r="AK3" s="1">
        <v>44062</v>
      </c>
      <c r="AL3" s="19">
        <v>16</v>
      </c>
      <c r="AM3" s="18">
        <f>AM2+AL3</f>
        <v>9235</v>
      </c>
      <c r="AN3" s="18"/>
      <c r="AO3" s="1">
        <v>44081</v>
      </c>
      <c r="AP3" s="25">
        <v>62</v>
      </c>
      <c r="AQ3" s="18">
        <f>AQ2+AP3</f>
        <v>9459</v>
      </c>
      <c r="AR3" s="18"/>
      <c r="AS3" s="1">
        <v>44100</v>
      </c>
      <c r="AT3" s="25">
        <v>82</v>
      </c>
      <c r="AU3" s="18">
        <f>AU2+AT3</f>
        <v>10769</v>
      </c>
      <c r="AV3" s="18"/>
      <c r="AW3" s="1">
        <v>44119</v>
      </c>
      <c r="AX3" s="19">
        <v>589</v>
      </c>
      <c r="AY3" s="18">
        <f>AY2+AX3</f>
        <v>18129</v>
      </c>
      <c r="AZ3" s="18">
        <v>3</v>
      </c>
    </row>
    <row r="4" spans="1:56" x14ac:dyDescent="0.25">
      <c r="A4" s="1">
        <v>43891</v>
      </c>
      <c r="B4" s="20">
        <v>4</v>
      </c>
      <c r="C4">
        <f t="shared" ref="C4:C20" si="2">C3+B4</f>
        <v>29</v>
      </c>
      <c r="E4" s="1">
        <v>43911</v>
      </c>
      <c r="F4" s="20">
        <v>153</v>
      </c>
      <c r="G4" s="18">
        <f>G3+F4</f>
        <v>1183</v>
      </c>
      <c r="H4" s="18">
        <v>5</v>
      </c>
      <c r="I4" s="1">
        <v>43930</v>
      </c>
      <c r="J4" s="19">
        <v>109</v>
      </c>
      <c r="K4" s="18">
        <f>K3+J4</f>
        <v>4228</v>
      </c>
      <c r="L4" s="18">
        <v>2</v>
      </c>
      <c r="M4" s="1">
        <v>43949</v>
      </c>
      <c r="N4" s="19">
        <v>31</v>
      </c>
      <c r="O4" s="18">
        <f>O3+N4</f>
        <v>5851</v>
      </c>
      <c r="P4" s="18">
        <v>1</v>
      </c>
      <c r="Q4" s="1">
        <v>43968</v>
      </c>
      <c r="R4" s="20">
        <v>22</v>
      </c>
      <c r="S4" s="18">
        <f>S3+R4</f>
        <v>6894</v>
      </c>
      <c r="T4" s="18"/>
      <c r="U4" s="1">
        <v>43987</v>
      </c>
      <c r="V4" s="19">
        <v>19</v>
      </c>
      <c r="W4" s="18">
        <f t="shared" si="0"/>
        <v>8266</v>
      </c>
      <c r="X4" s="18">
        <v>1</v>
      </c>
      <c r="Y4" s="1">
        <v>44006</v>
      </c>
      <c r="Z4" s="19">
        <v>6</v>
      </c>
      <c r="AA4" s="18">
        <f t="shared" si="1"/>
        <v>8596</v>
      </c>
      <c r="AB4" s="18"/>
      <c r="AC4" s="1">
        <v>44025</v>
      </c>
      <c r="AD4" s="21">
        <v>7</v>
      </c>
      <c r="AE4" s="18">
        <f>AE3+AD4</f>
        <v>8725</v>
      </c>
      <c r="AF4" s="18"/>
      <c r="AG4" s="1">
        <v>44044</v>
      </c>
      <c r="AH4" s="19">
        <v>9</v>
      </c>
      <c r="AI4" s="18">
        <f>AI3+AH4</f>
        <v>8985</v>
      </c>
      <c r="AJ4" s="18"/>
      <c r="AK4" s="1">
        <v>44063</v>
      </c>
      <c r="AL4" s="19">
        <v>5</v>
      </c>
      <c r="AM4" s="18">
        <f>AM3+AL4</f>
        <v>9240</v>
      </c>
      <c r="AN4" s="18"/>
      <c r="AO4" s="1">
        <v>44082</v>
      </c>
      <c r="AP4" s="25">
        <v>100</v>
      </c>
      <c r="AQ4" s="18">
        <f>AQ3+AP4</f>
        <v>9559</v>
      </c>
      <c r="AR4" s="18"/>
      <c r="AS4" s="1">
        <v>44101</v>
      </c>
      <c r="AT4" s="25">
        <v>150</v>
      </c>
      <c r="AU4" s="18">
        <f>AU3+AT4</f>
        <v>10919</v>
      </c>
      <c r="AV4" s="18">
        <v>1</v>
      </c>
      <c r="AW4" s="1">
        <v>44120</v>
      </c>
      <c r="AX4" s="19">
        <v>629</v>
      </c>
      <c r="AY4" s="18">
        <f>AY3+AX4</f>
        <v>18758</v>
      </c>
      <c r="AZ4" s="18">
        <v>6</v>
      </c>
    </row>
    <row r="5" spans="1:56" x14ac:dyDescent="0.25">
      <c r="A5" s="1">
        <v>43893</v>
      </c>
      <c r="B5" s="20">
        <v>7</v>
      </c>
      <c r="C5">
        <f t="shared" si="2"/>
        <v>36</v>
      </c>
      <c r="E5" s="1">
        <v>43912</v>
      </c>
      <c r="F5" s="20">
        <v>123</v>
      </c>
      <c r="G5" s="18">
        <f>G4+F5</f>
        <v>1306</v>
      </c>
      <c r="H5" s="18">
        <v>2</v>
      </c>
      <c r="I5" s="1">
        <v>43931</v>
      </c>
      <c r="J5" s="19">
        <v>118</v>
      </c>
      <c r="K5" s="18">
        <f t="shared" ref="K5:K20" si="3">K4+J5</f>
        <v>4346</v>
      </c>
      <c r="L5" s="18">
        <v>3</v>
      </c>
      <c r="M5" s="1">
        <v>43950</v>
      </c>
      <c r="N5" s="19">
        <v>94</v>
      </c>
      <c r="O5" s="18">
        <f t="shared" ref="O5:O20" si="4">O4+N5</f>
        <v>5945</v>
      </c>
      <c r="P5" s="18"/>
      <c r="Q5" s="1">
        <v>43969</v>
      </c>
      <c r="R5" s="20">
        <v>47</v>
      </c>
      <c r="S5" s="18">
        <f>S4+R5</f>
        <v>6941</v>
      </c>
      <c r="T5" s="18"/>
      <c r="U5" s="1">
        <v>43988</v>
      </c>
      <c r="V5" s="19">
        <v>37</v>
      </c>
      <c r="W5" s="18">
        <f t="shared" si="0"/>
        <v>8303</v>
      </c>
      <c r="X5" s="18">
        <v>1</v>
      </c>
      <c r="Y5" s="1">
        <v>44007</v>
      </c>
      <c r="Z5" s="19">
        <v>4</v>
      </c>
      <c r="AA5" s="18">
        <f t="shared" si="1"/>
        <v>8600</v>
      </c>
      <c r="AB5" s="18"/>
      <c r="AC5" s="1">
        <v>44026</v>
      </c>
      <c r="AD5" s="21">
        <v>4</v>
      </c>
      <c r="AE5" s="18">
        <f>AE4+AD5</f>
        <v>8729</v>
      </c>
      <c r="AF5" s="18"/>
      <c r="AG5" s="1">
        <v>44045</v>
      </c>
      <c r="AH5" s="19">
        <v>14</v>
      </c>
      <c r="AI5" s="18">
        <f>AI4+AH5</f>
        <v>8999</v>
      </c>
      <c r="AJ5" s="18"/>
      <c r="AK5" s="1">
        <v>44064</v>
      </c>
      <c r="AL5" s="19">
        <v>9</v>
      </c>
      <c r="AM5" s="18">
        <f>AM4+AL5</f>
        <v>9249</v>
      </c>
      <c r="AN5" s="18"/>
      <c r="AO5" s="1">
        <v>44083</v>
      </c>
      <c r="AP5" s="25">
        <v>24</v>
      </c>
      <c r="AQ5" s="18">
        <f t="shared" ref="AQ5:AQ20" si="5">AQ4+AP5</f>
        <v>9583</v>
      </c>
      <c r="AR5" s="18"/>
      <c r="AS5" s="1">
        <v>44102</v>
      </c>
      <c r="AT5" s="25">
        <v>115</v>
      </c>
      <c r="AU5" s="18">
        <f t="shared" ref="AU5:AU20" si="6">AU4+AT5</f>
        <v>11034</v>
      </c>
      <c r="AV5" s="18"/>
      <c r="AW5" s="1">
        <v>44121</v>
      </c>
      <c r="AX5" s="19">
        <v>869</v>
      </c>
      <c r="AY5" s="18">
        <f>AY4+AX5</f>
        <v>19627</v>
      </c>
      <c r="AZ5" s="18">
        <v>4</v>
      </c>
    </row>
    <row r="6" spans="1:56" x14ac:dyDescent="0.25">
      <c r="A6" s="1">
        <v>43894</v>
      </c>
      <c r="B6" s="20">
        <v>14</v>
      </c>
      <c r="C6">
        <f t="shared" si="2"/>
        <v>50</v>
      </c>
      <c r="E6" s="1">
        <v>43913</v>
      </c>
      <c r="F6" s="20">
        <v>212</v>
      </c>
      <c r="G6" s="18">
        <f>G5+F6</f>
        <v>1518</v>
      </c>
      <c r="H6" s="18">
        <v>4</v>
      </c>
      <c r="I6" s="1">
        <v>43932</v>
      </c>
      <c r="J6" s="19">
        <v>184</v>
      </c>
      <c r="K6" s="18">
        <f t="shared" si="3"/>
        <v>4530</v>
      </c>
      <c r="L6" s="18">
        <v>3</v>
      </c>
      <c r="M6" s="1">
        <v>43951</v>
      </c>
      <c r="N6" s="19">
        <v>57</v>
      </c>
      <c r="O6" s="18">
        <f t="shared" si="4"/>
        <v>6002</v>
      </c>
      <c r="P6" s="18">
        <v>2</v>
      </c>
      <c r="Q6" s="1">
        <v>43970</v>
      </c>
      <c r="R6" s="20">
        <v>37</v>
      </c>
      <c r="S6" s="18">
        <f t="shared" ref="S6:S20" si="7">S5+R6</f>
        <v>6978</v>
      </c>
      <c r="T6" s="18">
        <v>1</v>
      </c>
      <c r="U6" s="1">
        <v>43989</v>
      </c>
      <c r="V6" s="19">
        <v>19</v>
      </c>
      <c r="W6" s="18">
        <f t="shared" si="0"/>
        <v>8322</v>
      </c>
      <c r="X6" s="18"/>
      <c r="Y6" s="1">
        <v>44008</v>
      </c>
      <c r="Z6" s="19">
        <v>6</v>
      </c>
      <c r="AA6" s="18">
        <f t="shared" si="1"/>
        <v>8606</v>
      </c>
      <c r="AB6" s="18"/>
      <c r="AC6" s="1">
        <v>44027</v>
      </c>
      <c r="AD6" s="21">
        <v>5</v>
      </c>
      <c r="AE6" s="18">
        <f t="shared" ref="AE6:AE20" si="8">AE5+AD6</f>
        <v>8734</v>
      </c>
      <c r="AF6" s="18"/>
      <c r="AG6" s="1">
        <v>44046</v>
      </c>
      <c r="AH6" s="19">
        <v>2</v>
      </c>
      <c r="AI6" s="18">
        <f t="shared" ref="AI6:AI20" si="9">AI5+AH6</f>
        <v>9001</v>
      </c>
      <c r="AJ6" s="18"/>
      <c r="AK6" s="1">
        <v>44065</v>
      </c>
      <c r="AL6" s="23">
        <v>8</v>
      </c>
      <c r="AM6" s="18">
        <f t="shared" ref="AM6:AM20" si="10">AM5+AL6</f>
        <v>9257</v>
      </c>
      <c r="AN6" s="18"/>
      <c r="AO6" s="1">
        <v>44084</v>
      </c>
      <c r="AP6" s="25">
        <v>45</v>
      </c>
      <c r="AQ6" s="18">
        <f t="shared" si="5"/>
        <v>9628</v>
      </c>
      <c r="AR6" s="18"/>
      <c r="AS6" s="1">
        <v>44103</v>
      </c>
      <c r="AT6" s="25">
        <v>101</v>
      </c>
      <c r="AU6" s="18">
        <f t="shared" si="6"/>
        <v>11135</v>
      </c>
      <c r="AV6" s="18"/>
      <c r="AW6" s="1">
        <v>44122</v>
      </c>
      <c r="AX6" s="19">
        <v>871</v>
      </c>
      <c r="AY6" s="18">
        <f t="shared" ref="AY6:AY20" si="11">AY5+AX6</f>
        <v>20498</v>
      </c>
      <c r="AZ6" s="18">
        <v>7</v>
      </c>
    </row>
    <row r="7" spans="1:56" x14ac:dyDescent="0.25">
      <c r="A7" s="1">
        <v>43895</v>
      </c>
      <c r="B7" s="20">
        <v>5</v>
      </c>
      <c r="C7">
        <f t="shared" si="2"/>
        <v>55</v>
      </c>
      <c r="E7" s="1">
        <v>43914</v>
      </c>
      <c r="F7" s="20">
        <v>106</v>
      </c>
      <c r="G7" s="18">
        <f t="shared" ref="G7:G20" si="12">G6+F7</f>
        <v>1624</v>
      </c>
      <c r="H7" s="18">
        <v>2</v>
      </c>
      <c r="I7" s="1">
        <v>43933</v>
      </c>
      <c r="J7" s="19">
        <v>153</v>
      </c>
      <c r="K7" s="18">
        <f t="shared" si="3"/>
        <v>4683</v>
      </c>
      <c r="L7" s="18">
        <v>3</v>
      </c>
      <c r="M7" s="1">
        <v>43952</v>
      </c>
      <c r="N7" s="20">
        <v>69</v>
      </c>
      <c r="O7" s="18">
        <f t="shared" si="4"/>
        <v>6071</v>
      </c>
      <c r="P7" s="18">
        <v>1</v>
      </c>
      <c r="Q7" s="1">
        <v>43971</v>
      </c>
      <c r="R7" s="20">
        <v>31</v>
      </c>
      <c r="S7" s="18">
        <f t="shared" si="7"/>
        <v>7009</v>
      </c>
      <c r="T7" s="18"/>
      <c r="U7" s="1">
        <v>43990</v>
      </c>
      <c r="V7" s="19">
        <v>7</v>
      </c>
      <c r="W7" s="18">
        <f t="shared" si="0"/>
        <v>8329</v>
      </c>
      <c r="X7" s="18"/>
      <c r="Y7" s="1">
        <v>44009</v>
      </c>
      <c r="Z7" s="19">
        <v>10</v>
      </c>
      <c r="AA7" s="18">
        <f t="shared" si="1"/>
        <v>8616</v>
      </c>
      <c r="AB7" s="18"/>
      <c r="AC7" s="1">
        <v>44028</v>
      </c>
      <c r="AD7" s="21">
        <v>3</v>
      </c>
      <c r="AE7" s="18">
        <f t="shared" si="8"/>
        <v>8737</v>
      </c>
      <c r="AF7" s="18"/>
      <c r="AG7" s="1">
        <v>44047</v>
      </c>
      <c r="AH7" s="19">
        <v>1</v>
      </c>
      <c r="AI7" s="18">
        <f t="shared" si="9"/>
        <v>9002</v>
      </c>
      <c r="AJ7" s="18"/>
      <c r="AK7" s="1">
        <v>44066</v>
      </c>
      <c r="AL7" s="23">
        <v>10</v>
      </c>
      <c r="AM7" s="18">
        <f t="shared" si="10"/>
        <v>9267</v>
      </c>
      <c r="AN7" s="18"/>
      <c r="AO7" s="1">
        <v>44085</v>
      </c>
      <c r="AP7" s="25">
        <v>182</v>
      </c>
      <c r="AQ7" s="18">
        <f t="shared" si="5"/>
        <v>9810</v>
      </c>
      <c r="AR7" s="18"/>
      <c r="AS7" s="1">
        <v>44104</v>
      </c>
      <c r="AT7" s="25">
        <v>89</v>
      </c>
      <c r="AU7" s="18">
        <f t="shared" si="6"/>
        <v>11224</v>
      </c>
      <c r="AV7" s="18">
        <v>2</v>
      </c>
      <c r="AW7" s="1">
        <v>44123</v>
      </c>
      <c r="AX7" s="19">
        <v>865</v>
      </c>
      <c r="AY7" s="18">
        <f t="shared" si="11"/>
        <v>21363</v>
      </c>
      <c r="AZ7" s="18"/>
    </row>
    <row r="8" spans="1:56" x14ac:dyDescent="0.25">
      <c r="A8" s="1">
        <v>43896</v>
      </c>
      <c r="B8" s="20">
        <v>28</v>
      </c>
      <c r="C8">
        <f t="shared" si="2"/>
        <v>83</v>
      </c>
      <c r="E8" s="1">
        <v>43915</v>
      </c>
      <c r="F8" s="20">
        <v>172</v>
      </c>
      <c r="G8" s="18">
        <f t="shared" si="12"/>
        <v>1796</v>
      </c>
      <c r="H8" s="18">
        <v>4</v>
      </c>
      <c r="I8" s="1">
        <v>43934</v>
      </c>
      <c r="J8" s="19">
        <v>134</v>
      </c>
      <c r="K8" s="18">
        <f t="shared" si="3"/>
        <v>4817</v>
      </c>
      <c r="L8" s="18">
        <v>1</v>
      </c>
      <c r="M8" s="1">
        <v>43953</v>
      </c>
      <c r="N8" s="20">
        <v>105</v>
      </c>
      <c r="O8" s="18">
        <f t="shared" si="4"/>
        <v>6176</v>
      </c>
      <c r="P8" s="18"/>
      <c r="Q8" s="1">
        <v>43972</v>
      </c>
      <c r="R8" s="20">
        <v>50</v>
      </c>
      <c r="S8" s="18">
        <f t="shared" si="7"/>
        <v>7059</v>
      </c>
      <c r="T8" s="18"/>
      <c r="U8" s="1">
        <v>43991</v>
      </c>
      <c r="V8" s="19">
        <v>7</v>
      </c>
      <c r="W8" s="18">
        <f t="shared" si="0"/>
        <v>8336</v>
      </c>
      <c r="X8" s="18"/>
      <c r="Y8" s="1">
        <v>44010</v>
      </c>
      <c r="Z8" s="19">
        <v>18</v>
      </c>
      <c r="AA8" s="18">
        <f t="shared" si="1"/>
        <v>8634</v>
      </c>
      <c r="AB8" s="18"/>
      <c r="AC8" s="1">
        <v>44029</v>
      </c>
      <c r="AD8" s="21">
        <v>18</v>
      </c>
      <c r="AE8" s="18">
        <f t="shared" si="8"/>
        <v>8755</v>
      </c>
      <c r="AF8" s="18"/>
      <c r="AG8" s="1">
        <v>44048</v>
      </c>
      <c r="AH8" s="19">
        <v>21</v>
      </c>
      <c r="AI8" s="18">
        <f t="shared" si="9"/>
        <v>9023</v>
      </c>
      <c r="AJ8" s="18"/>
      <c r="AK8" s="1">
        <v>44067</v>
      </c>
      <c r="AL8" s="23">
        <v>7</v>
      </c>
      <c r="AM8" s="18">
        <f t="shared" si="10"/>
        <v>9274</v>
      </c>
      <c r="AN8" s="18"/>
      <c r="AO8" s="1">
        <v>44086</v>
      </c>
      <c r="AP8" s="25">
        <v>58</v>
      </c>
      <c r="AQ8" s="18">
        <f t="shared" si="5"/>
        <v>9868</v>
      </c>
      <c r="AR8" s="18"/>
      <c r="AS8" s="1">
        <v>44105</v>
      </c>
      <c r="AT8" s="26">
        <v>260</v>
      </c>
      <c r="AU8" s="18">
        <f t="shared" si="6"/>
        <v>11484</v>
      </c>
      <c r="AV8" s="18"/>
      <c r="AW8" s="1">
        <v>44124</v>
      </c>
      <c r="AY8" s="18">
        <f t="shared" si="11"/>
        <v>21363</v>
      </c>
      <c r="AZ8" s="18"/>
    </row>
    <row r="9" spans="1:56" x14ac:dyDescent="0.25">
      <c r="A9" s="1">
        <v>43897</v>
      </c>
      <c r="B9" s="20">
        <v>10</v>
      </c>
      <c r="C9">
        <f t="shared" si="2"/>
        <v>93</v>
      </c>
      <c r="E9" s="1">
        <v>43916</v>
      </c>
      <c r="F9" s="20">
        <v>235</v>
      </c>
      <c r="G9" s="18">
        <f t="shared" si="12"/>
        <v>2031</v>
      </c>
      <c r="H9" s="18">
        <v>3</v>
      </c>
      <c r="I9" s="1">
        <v>43935</v>
      </c>
      <c r="J9" s="19">
        <v>170</v>
      </c>
      <c r="K9" s="18">
        <f t="shared" si="3"/>
        <v>4987</v>
      </c>
      <c r="L9" s="18">
        <v>5</v>
      </c>
      <c r="M9" s="1">
        <v>43954</v>
      </c>
      <c r="N9" s="20">
        <v>122</v>
      </c>
      <c r="O9" s="18">
        <f t="shared" si="4"/>
        <v>6298</v>
      </c>
      <c r="P9" s="18">
        <v>2</v>
      </c>
      <c r="Q9" s="1">
        <v>43973</v>
      </c>
      <c r="R9" s="20">
        <v>78</v>
      </c>
      <c r="S9" s="18">
        <f t="shared" si="7"/>
        <v>7137</v>
      </c>
      <c r="T9" s="18">
        <v>1</v>
      </c>
      <c r="U9" s="1">
        <v>43992</v>
      </c>
      <c r="V9" s="19">
        <v>2</v>
      </c>
      <c r="W9" s="18">
        <f t="shared" si="0"/>
        <v>8338</v>
      </c>
      <c r="X9" s="18">
        <v>1</v>
      </c>
      <c r="Y9" s="1">
        <v>44011</v>
      </c>
      <c r="Z9" s="19">
        <v>3</v>
      </c>
      <c r="AA9" s="18">
        <f t="shared" si="1"/>
        <v>8637</v>
      </c>
      <c r="AB9" s="18"/>
      <c r="AC9" s="1">
        <v>44030</v>
      </c>
      <c r="AD9" s="21">
        <v>9</v>
      </c>
      <c r="AE9" s="18">
        <f t="shared" si="8"/>
        <v>8764</v>
      </c>
      <c r="AF9" s="18"/>
      <c r="AG9" s="1">
        <v>44049</v>
      </c>
      <c r="AH9" s="19">
        <v>15</v>
      </c>
      <c r="AI9" s="18">
        <f t="shared" si="9"/>
        <v>9038</v>
      </c>
      <c r="AJ9" s="18"/>
      <c r="AK9" s="1">
        <v>44068</v>
      </c>
      <c r="AL9" s="23">
        <v>11</v>
      </c>
      <c r="AM9" s="18">
        <f t="shared" si="10"/>
        <v>9285</v>
      </c>
      <c r="AN9" s="18"/>
      <c r="AO9" s="1">
        <v>44087</v>
      </c>
      <c r="AP9" s="25">
        <v>47</v>
      </c>
      <c r="AQ9" s="18">
        <f t="shared" si="5"/>
        <v>9915</v>
      </c>
      <c r="AR9" s="18"/>
      <c r="AS9" s="1">
        <v>44106</v>
      </c>
      <c r="AT9" s="26">
        <v>287</v>
      </c>
      <c r="AU9" s="18">
        <f t="shared" si="6"/>
        <v>11771</v>
      </c>
      <c r="AV9" s="18"/>
      <c r="AW9" s="1">
        <v>44125</v>
      </c>
      <c r="AY9" s="18">
        <f t="shared" si="11"/>
        <v>21363</v>
      </c>
      <c r="AZ9" s="18"/>
    </row>
    <row r="10" spans="1:56" x14ac:dyDescent="0.25">
      <c r="A10" s="1">
        <v>43898</v>
      </c>
      <c r="B10" s="20">
        <v>6</v>
      </c>
      <c r="C10">
        <f t="shared" si="2"/>
        <v>99</v>
      </c>
      <c r="E10" s="1">
        <v>43917</v>
      </c>
      <c r="F10" s="20">
        <v>130</v>
      </c>
      <c r="G10" s="18">
        <f t="shared" si="12"/>
        <v>2161</v>
      </c>
      <c r="H10" s="18">
        <v>3</v>
      </c>
      <c r="I10" s="1">
        <v>43936</v>
      </c>
      <c r="J10" s="19">
        <v>85</v>
      </c>
      <c r="K10" s="18">
        <f t="shared" si="3"/>
        <v>5072</v>
      </c>
      <c r="L10" s="18">
        <v>1</v>
      </c>
      <c r="M10" s="1">
        <v>43955</v>
      </c>
      <c r="N10" s="20">
        <v>55</v>
      </c>
      <c r="O10" s="18">
        <f t="shared" si="4"/>
        <v>6353</v>
      </c>
      <c r="P10" s="18"/>
      <c r="Q10" s="1">
        <v>43974</v>
      </c>
      <c r="R10" s="20">
        <v>48</v>
      </c>
      <c r="S10" s="18">
        <f t="shared" si="7"/>
        <v>7185</v>
      </c>
      <c r="T10" s="18"/>
      <c r="U10" s="1">
        <v>43993</v>
      </c>
      <c r="V10" s="19">
        <v>31</v>
      </c>
      <c r="W10" s="18">
        <f t="shared" si="0"/>
        <v>8369</v>
      </c>
      <c r="X10" s="18"/>
      <c r="Y10" s="1">
        <v>44012</v>
      </c>
      <c r="Z10" s="19">
        <v>2</v>
      </c>
      <c r="AA10" s="18">
        <f t="shared" si="1"/>
        <v>8639</v>
      </c>
      <c r="AB10" s="18"/>
      <c r="AC10" s="1">
        <v>44031</v>
      </c>
      <c r="AD10" s="21">
        <v>15</v>
      </c>
      <c r="AE10" s="18">
        <f t="shared" si="8"/>
        <v>8779</v>
      </c>
      <c r="AF10" s="18">
        <v>1</v>
      </c>
      <c r="AG10" s="1">
        <v>44050</v>
      </c>
      <c r="AH10" s="19">
        <v>25</v>
      </c>
      <c r="AI10" s="18">
        <f t="shared" si="9"/>
        <v>9063</v>
      </c>
      <c r="AJ10" s="18"/>
      <c r="AK10" s="1">
        <v>44069</v>
      </c>
      <c r="AL10" s="23">
        <v>6</v>
      </c>
      <c r="AM10" s="18">
        <f t="shared" si="10"/>
        <v>9291</v>
      </c>
      <c r="AN10" s="18"/>
      <c r="AO10" s="1">
        <v>44088</v>
      </c>
      <c r="AP10" s="24">
        <v>31</v>
      </c>
      <c r="AQ10" s="18">
        <f t="shared" si="5"/>
        <v>9946</v>
      </c>
      <c r="AR10" s="18"/>
      <c r="AS10" s="1">
        <v>44107</v>
      </c>
      <c r="AT10" s="26">
        <v>317</v>
      </c>
      <c r="AU10" s="18">
        <f t="shared" si="6"/>
        <v>12088</v>
      </c>
      <c r="AV10" s="18">
        <v>1</v>
      </c>
      <c r="AW10" s="1">
        <v>44126</v>
      </c>
      <c r="AY10" s="18">
        <f t="shared" si="11"/>
        <v>21363</v>
      </c>
      <c r="AZ10" s="18"/>
    </row>
    <row r="11" spans="1:56" x14ac:dyDescent="0.25">
      <c r="A11" s="1">
        <v>43899</v>
      </c>
      <c r="B11" s="20">
        <v>18</v>
      </c>
      <c r="C11">
        <f t="shared" si="2"/>
        <v>117</v>
      </c>
      <c r="E11" s="1">
        <v>43918</v>
      </c>
      <c r="F11" s="20">
        <v>159</v>
      </c>
      <c r="G11" s="18">
        <f t="shared" si="12"/>
        <v>2320</v>
      </c>
      <c r="H11" s="18">
        <v>1</v>
      </c>
      <c r="I11" s="1">
        <v>43937</v>
      </c>
      <c r="J11" s="19">
        <v>110</v>
      </c>
      <c r="K11" s="18">
        <f t="shared" si="3"/>
        <v>5182</v>
      </c>
      <c r="L11" s="18">
        <v>1</v>
      </c>
      <c r="M11" s="1">
        <v>43956</v>
      </c>
      <c r="N11" s="20">
        <v>30</v>
      </c>
      <c r="O11" s="18">
        <f t="shared" si="4"/>
        <v>6383</v>
      </c>
      <c r="P11" s="18">
        <v>1</v>
      </c>
      <c r="Q11" s="1">
        <v>43975</v>
      </c>
      <c r="R11" s="20">
        <v>60</v>
      </c>
      <c r="S11" s="18">
        <f t="shared" si="7"/>
        <v>7245</v>
      </c>
      <c r="T11" s="18"/>
      <c r="U11" s="1">
        <v>43994</v>
      </c>
      <c r="V11" s="19">
        <v>33</v>
      </c>
      <c r="W11" s="18">
        <f t="shared" si="0"/>
        <v>8402</v>
      </c>
      <c r="X11" s="18">
        <v>1</v>
      </c>
      <c r="Y11" s="1">
        <v>44013</v>
      </c>
      <c r="Z11" s="21">
        <v>1</v>
      </c>
      <c r="AA11" s="18">
        <f t="shared" si="1"/>
        <v>8640</v>
      </c>
      <c r="AB11" s="18"/>
      <c r="AC11" s="1">
        <v>44032</v>
      </c>
      <c r="AD11" s="21">
        <v>21</v>
      </c>
      <c r="AE11" s="18">
        <f t="shared" si="8"/>
        <v>8800</v>
      </c>
      <c r="AF11" s="18"/>
      <c r="AG11" s="1">
        <v>44051</v>
      </c>
      <c r="AH11" s="19">
        <v>7</v>
      </c>
      <c r="AI11" s="18">
        <f t="shared" si="9"/>
        <v>9070</v>
      </c>
      <c r="AJ11" s="18"/>
      <c r="AK11" s="1">
        <v>44070</v>
      </c>
      <c r="AL11" s="23">
        <v>5</v>
      </c>
      <c r="AM11" s="18">
        <f t="shared" si="10"/>
        <v>9296</v>
      </c>
      <c r="AN11" s="18"/>
      <c r="AO11" s="1">
        <v>44089</v>
      </c>
      <c r="AP11" s="24">
        <v>23</v>
      </c>
      <c r="AQ11" s="18">
        <f t="shared" si="5"/>
        <v>9969</v>
      </c>
      <c r="AR11" s="18"/>
      <c r="AS11" s="1">
        <v>44108</v>
      </c>
      <c r="AT11" s="26">
        <v>293</v>
      </c>
      <c r="AU11" s="18">
        <f t="shared" si="6"/>
        <v>12381</v>
      </c>
      <c r="AV11" s="18"/>
      <c r="AW11" s="1">
        <v>44127</v>
      </c>
      <c r="AY11" s="18">
        <f t="shared" si="11"/>
        <v>21363</v>
      </c>
      <c r="AZ11" s="18"/>
    </row>
    <row r="12" spans="1:56" x14ac:dyDescent="0.25">
      <c r="A12" s="1">
        <v>43900</v>
      </c>
      <c r="B12" s="20">
        <v>12</v>
      </c>
      <c r="C12">
        <f t="shared" si="2"/>
        <v>129</v>
      </c>
      <c r="E12" s="1">
        <v>43919</v>
      </c>
      <c r="F12" s="20">
        <v>150</v>
      </c>
      <c r="G12" s="18">
        <f t="shared" si="12"/>
        <v>2470</v>
      </c>
      <c r="H12" s="18">
        <v>8</v>
      </c>
      <c r="I12" s="1">
        <v>43938</v>
      </c>
      <c r="J12" s="19">
        <v>69</v>
      </c>
      <c r="K12" s="18">
        <f t="shared" si="3"/>
        <v>5251</v>
      </c>
      <c r="L12" s="18">
        <v>2</v>
      </c>
      <c r="M12" s="1">
        <v>43957</v>
      </c>
      <c r="N12" s="20">
        <v>45</v>
      </c>
      <c r="O12" s="18">
        <f t="shared" si="4"/>
        <v>6428</v>
      </c>
      <c r="P12" s="18">
        <v>1</v>
      </c>
      <c r="Q12" s="1">
        <v>43976</v>
      </c>
      <c r="R12" s="20">
        <v>172</v>
      </c>
      <c r="S12" s="18">
        <f t="shared" si="7"/>
        <v>7417</v>
      </c>
      <c r="T12" s="18"/>
      <c r="U12" s="1">
        <v>43995</v>
      </c>
      <c r="V12" s="19">
        <v>43</v>
      </c>
      <c r="W12" s="18">
        <f t="shared" si="0"/>
        <v>8445</v>
      </c>
      <c r="X12" s="18">
        <v>1</v>
      </c>
      <c r="Y12" s="1">
        <v>44014</v>
      </c>
      <c r="Z12" s="21">
        <v>3</v>
      </c>
      <c r="AA12" s="18">
        <f t="shared" si="1"/>
        <v>8643</v>
      </c>
      <c r="AB12" s="18"/>
      <c r="AC12" s="1">
        <v>44033</v>
      </c>
      <c r="AD12" s="22">
        <v>15</v>
      </c>
      <c r="AE12" s="18">
        <f t="shared" si="8"/>
        <v>8815</v>
      </c>
      <c r="AF12" s="18"/>
      <c r="AG12" s="1">
        <v>44052</v>
      </c>
      <c r="AH12" s="19">
        <v>13</v>
      </c>
      <c r="AI12" s="18">
        <f t="shared" si="9"/>
        <v>9083</v>
      </c>
      <c r="AJ12" s="18"/>
      <c r="AK12" s="1">
        <v>44071</v>
      </c>
      <c r="AL12" s="23">
        <v>10</v>
      </c>
      <c r="AM12" s="18">
        <f t="shared" si="10"/>
        <v>9306</v>
      </c>
      <c r="AN12" s="18"/>
      <c r="AO12" s="1">
        <v>44090</v>
      </c>
      <c r="AP12" s="25">
        <v>62</v>
      </c>
      <c r="AQ12" s="18">
        <f t="shared" si="5"/>
        <v>10031</v>
      </c>
      <c r="AR12" s="18"/>
      <c r="AS12" s="1">
        <v>44109</v>
      </c>
      <c r="AT12" s="26">
        <v>432</v>
      </c>
      <c r="AU12" s="18">
        <f t="shared" si="6"/>
        <v>12813</v>
      </c>
      <c r="AV12" s="18"/>
      <c r="AW12" s="1">
        <v>44128</v>
      </c>
      <c r="AY12" s="18">
        <f t="shared" si="11"/>
        <v>21363</v>
      </c>
      <c r="AZ12" s="18"/>
    </row>
    <row r="13" spans="1:56" x14ac:dyDescent="0.25">
      <c r="A13" s="1">
        <v>43901</v>
      </c>
      <c r="B13" s="20">
        <v>20</v>
      </c>
      <c r="C13">
        <f t="shared" si="2"/>
        <v>149</v>
      </c>
      <c r="E13" s="1">
        <v>43920</v>
      </c>
      <c r="F13" s="20">
        <v>156</v>
      </c>
      <c r="G13" s="18">
        <f t="shared" si="12"/>
        <v>2626</v>
      </c>
      <c r="H13" s="18">
        <v>2</v>
      </c>
      <c r="I13" s="1">
        <v>43939</v>
      </c>
      <c r="J13" s="19">
        <v>54</v>
      </c>
      <c r="K13" s="18">
        <f t="shared" si="3"/>
        <v>5305</v>
      </c>
      <c r="L13" s="18">
        <v>2</v>
      </c>
      <c r="M13" s="1">
        <v>43958</v>
      </c>
      <c r="N13" s="20">
        <v>39</v>
      </c>
      <c r="O13" s="18">
        <f t="shared" si="4"/>
        <v>6467</v>
      </c>
      <c r="P13" s="18"/>
      <c r="Q13" s="1">
        <v>43977</v>
      </c>
      <c r="R13" s="20">
        <v>187</v>
      </c>
      <c r="S13" s="18">
        <f t="shared" si="7"/>
        <v>7604</v>
      </c>
      <c r="T13" s="18"/>
      <c r="U13" s="1">
        <v>43996</v>
      </c>
      <c r="V13" s="19">
        <v>8</v>
      </c>
      <c r="W13" s="18">
        <f t="shared" si="0"/>
        <v>8453</v>
      </c>
      <c r="X13" s="18">
        <v>1</v>
      </c>
      <c r="Y13" s="1">
        <v>44015</v>
      </c>
      <c r="Z13" s="21">
        <v>5</v>
      </c>
      <c r="AA13" s="18">
        <f t="shared" si="1"/>
        <v>8648</v>
      </c>
      <c r="AB13" s="18"/>
      <c r="AC13" s="1">
        <v>44034</v>
      </c>
      <c r="AD13" s="21">
        <v>16</v>
      </c>
      <c r="AE13" s="18">
        <f t="shared" si="8"/>
        <v>8831</v>
      </c>
      <c r="AF13" s="18"/>
      <c r="AG13" s="1">
        <v>44053</v>
      </c>
      <c r="AH13" s="19">
        <v>11</v>
      </c>
      <c r="AI13" s="18">
        <f t="shared" si="9"/>
        <v>9094</v>
      </c>
      <c r="AJ13" s="18"/>
      <c r="AK13" s="1">
        <v>44072</v>
      </c>
      <c r="AL13" s="23">
        <v>11</v>
      </c>
      <c r="AM13" s="18">
        <f t="shared" si="10"/>
        <v>9317</v>
      </c>
      <c r="AN13" s="18"/>
      <c r="AO13" s="1">
        <v>44091</v>
      </c>
      <c r="AP13" s="25">
        <v>21</v>
      </c>
      <c r="AQ13" s="18">
        <f t="shared" si="5"/>
        <v>10052</v>
      </c>
      <c r="AR13" s="18"/>
      <c r="AS13" s="1">
        <v>44110</v>
      </c>
      <c r="AT13" s="26">
        <v>691</v>
      </c>
      <c r="AU13" s="18">
        <f t="shared" si="6"/>
        <v>13504</v>
      </c>
      <c r="AV13" s="18">
        <v>4</v>
      </c>
      <c r="AW13" s="1">
        <v>44129</v>
      </c>
      <c r="AY13" s="18">
        <f t="shared" si="11"/>
        <v>21363</v>
      </c>
      <c r="AZ13" s="18"/>
    </row>
    <row r="14" spans="1:56" x14ac:dyDescent="0.25">
      <c r="A14" s="1">
        <v>43902</v>
      </c>
      <c r="B14" s="20">
        <v>9</v>
      </c>
      <c r="C14">
        <f t="shared" si="2"/>
        <v>158</v>
      </c>
      <c r="E14" s="1">
        <v>43921</v>
      </c>
      <c r="F14" s="20">
        <v>140</v>
      </c>
      <c r="G14" s="18">
        <f t="shared" si="12"/>
        <v>2766</v>
      </c>
      <c r="H14" s="18">
        <v>6</v>
      </c>
      <c r="I14" s="1">
        <v>43940</v>
      </c>
      <c r="J14" s="19">
        <v>84</v>
      </c>
      <c r="K14" s="18">
        <f t="shared" si="3"/>
        <v>5389</v>
      </c>
      <c r="L14" s="18">
        <v>1</v>
      </c>
      <c r="M14" s="1">
        <v>43959</v>
      </c>
      <c r="N14" s="20">
        <v>68</v>
      </c>
      <c r="O14" s="18">
        <f t="shared" si="4"/>
        <v>6535</v>
      </c>
      <c r="P14" s="18"/>
      <c r="Q14" s="1">
        <v>43978</v>
      </c>
      <c r="R14" s="20">
        <v>15</v>
      </c>
      <c r="S14" s="18">
        <f t="shared" si="7"/>
        <v>7619</v>
      </c>
      <c r="T14" s="18"/>
      <c r="U14" s="1">
        <v>43997</v>
      </c>
      <c r="V14" s="19">
        <v>41</v>
      </c>
      <c r="W14" s="18">
        <f t="shared" si="0"/>
        <v>8494</v>
      </c>
      <c r="X14" s="18"/>
      <c r="Y14" s="1">
        <v>44016</v>
      </c>
      <c r="Z14" s="21">
        <v>10</v>
      </c>
      <c r="AA14" s="18">
        <f t="shared" si="1"/>
        <v>8658</v>
      </c>
      <c r="AB14" s="18"/>
      <c r="AC14" s="1">
        <v>44035</v>
      </c>
      <c r="AD14" s="21">
        <v>9</v>
      </c>
      <c r="AE14" s="18">
        <f t="shared" si="8"/>
        <v>8840</v>
      </c>
      <c r="AF14" s="18"/>
      <c r="AG14" s="1">
        <v>44054</v>
      </c>
      <c r="AH14" s="19">
        <v>9</v>
      </c>
      <c r="AI14" s="18">
        <f t="shared" si="9"/>
        <v>9103</v>
      </c>
      <c r="AJ14" s="18"/>
      <c r="AK14" s="1">
        <v>44073</v>
      </c>
      <c r="AL14" s="23">
        <v>17</v>
      </c>
      <c r="AM14" s="18">
        <f t="shared" si="10"/>
        <v>9334</v>
      </c>
      <c r="AN14" s="18">
        <v>1</v>
      </c>
      <c r="AO14" s="1">
        <v>44092</v>
      </c>
      <c r="AP14" s="25">
        <v>95</v>
      </c>
      <c r="AQ14" s="18">
        <f t="shared" si="5"/>
        <v>10147</v>
      </c>
      <c r="AR14" s="18">
        <v>1</v>
      </c>
      <c r="AS14" s="1">
        <v>44111</v>
      </c>
      <c r="AT14" s="26">
        <v>489</v>
      </c>
      <c r="AU14" s="18">
        <f t="shared" si="6"/>
        <v>13993</v>
      </c>
      <c r="AV14" s="18"/>
      <c r="AW14" s="1">
        <v>44130</v>
      </c>
      <c r="AY14" s="18">
        <f t="shared" si="11"/>
        <v>21363</v>
      </c>
      <c r="AZ14" s="18"/>
    </row>
    <row r="15" spans="1:56" x14ac:dyDescent="0.25">
      <c r="A15" s="1">
        <v>43903</v>
      </c>
      <c r="B15" s="20">
        <v>39</v>
      </c>
      <c r="C15">
        <f t="shared" si="2"/>
        <v>197</v>
      </c>
      <c r="E15" s="1">
        <v>43922</v>
      </c>
      <c r="F15" s="19">
        <v>142</v>
      </c>
      <c r="G15" s="18">
        <f t="shared" si="12"/>
        <v>2908</v>
      </c>
      <c r="H15" s="18">
        <v>2</v>
      </c>
      <c r="I15" s="1">
        <v>43941</v>
      </c>
      <c r="J15" s="19">
        <v>36</v>
      </c>
      <c r="K15" s="18">
        <f t="shared" si="3"/>
        <v>5425</v>
      </c>
      <c r="L15" s="18"/>
      <c r="M15" s="1">
        <v>43960</v>
      </c>
      <c r="N15" s="20">
        <v>54</v>
      </c>
      <c r="O15" s="18">
        <f t="shared" si="4"/>
        <v>6589</v>
      </c>
      <c r="P15" s="18">
        <v>1</v>
      </c>
      <c r="Q15" s="1">
        <v>43979</v>
      </c>
      <c r="R15" s="20">
        <v>10</v>
      </c>
      <c r="S15" s="18">
        <f t="shared" si="7"/>
        <v>7629</v>
      </c>
      <c r="T15" s="18"/>
      <c r="U15" s="1">
        <v>43998</v>
      </c>
      <c r="V15" s="19">
        <v>11</v>
      </c>
      <c r="W15" s="18">
        <f t="shared" si="0"/>
        <v>8505</v>
      </c>
      <c r="X15" s="18"/>
      <c r="Y15" s="1">
        <v>44017</v>
      </c>
      <c r="Z15" s="21">
        <v>5</v>
      </c>
      <c r="AA15" s="18">
        <f t="shared" si="1"/>
        <v>8663</v>
      </c>
      <c r="AB15" s="18"/>
      <c r="AC15" s="1">
        <v>44036</v>
      </c>
      <c r="AD15" s="21">
        <v>21</v>
      </c>
      <c r="AE15" s="18">
        <f t="shared" si="8"/>
        <v>8861</v>
      </c>
      <c r="AF15" s="18"/>
      <c r="AG15" s="1">
        <v>44055</v>
      </c>
      <c r="AH15" s="19">
        <v>11</v>
      </c>
      <c r="AI15" s="18">
        <f t="shared" si="9"/>
        <v>9114</v>
      </c>
      <c r="AJ15" s="18"/>
      <c r="AK15" s="1">
        <v>44074</v>
      </c>
      <c r="AL15" s="23">
        <v>6</v>
      </c>
      <c r="AM15" s="18">
        <f t="shared" si="10"/>
        <v>9340</v>
      </c>
      <c r="AN15" s="18">
        <v>1</v>
      </c>
      <c r="AO15" s="1">
        <v>44093</v>
      </c>
      <c r="AP15" s="25">
        <v>20</v>
      </c>
      <c r="AQ15" s="18">
        <f t="shared" si="5"/>
        <v>10167</v>
      </c>
      <c r="AR15" s="18">
        <v>1</v>
      </c>
      <c r="AS15" s="1">
        <v>44112</v>
      </c>
      <c r="AT15" s="26">
        <v>375</v>
      </c>
      <c r="AU15" s="18">
        <f t="shared" si="6"/>
        <v>14368</v>
      </c>
      <c r="AV15" s="18">
        <v>5</v>
      </c>
      <c r="AW15" s="1">
        <v>44131</v>
      </c>
      <c r="AY15" s="18">
        <f t="shared" si="11"/>
        <v>21363</v>
      </c>
      <c r="AZ15" s="18"/>
    </row>
    <row r="16" spans="1:56" x14ac:dyDescent="0.25">
      <c r="A16" s="1">
        <v>43904</v>
      </c>
      <c r="B16" s="20">
        <v>41</v>
      </c>
      <c r="C16">
        <f t="shared" si="2"/>
        <v>238</v>
      </c>
      <c r="E16" s="1">
        <v>43923</v>
      </c>
      <c r="F16" s="19">
        <v>208</v>
      </c>
      <c r="G16" s="18">
        <f t="shared" si="12"/>
        <v>3116</v>
      </c>
      <c r="H16" s="18">
        <v>5</v>
      </c>
      <c r="I16" s="1">
        <v>43942</v>
      </c>
      <c r="J16" s="19">
        <v>57</v>
      </c>
      <c r="K16" s="18">
        <f t="shared" si="3"/>
        <v>5482</v>
      </c>
      <c r="L16" s="18">
        <v>3</v>
      </c>
      <c r="M16" s="1">
        <v>43961</v>
      </c>
      <c r="N16" s="20">
        <v>67</v>
      </c>
      <c r="O16" s="18">
        <f t="shared" si="4"/>
        <v>6656</v>
      </c>
      <c r="P16" s="18"/>
      <c r="Q16" s="1">
        <v>43980</v>
      </c>
      <c r="R16" s="20">
        <v>103</v>
      </c>
      <c r="S16" s="18">
        <f t="shared" si="7"/>
        <v>7732</v>
      </c>
      <c r="T16" s="18"/>
      <c r="U16" s="1">
        <v>43999</v>
      </c>
      <c r="V16" s="19">
        <v>10</v>
      </c>
      <c r="W16" s="18">
        <f t="shared" si="0"/>
        <v>8515</v>
      </c>
      <c r="X16" s="18"/>
      <c r="Y16" s="1">
        <v>44018</v>
      </c>
      <c r="Z16" s="21">
        <v>5</v>
      </c>
      <c r="AA16" s="18">
        <f t="shared" si="1"/>
        <v>8668</v>
      </c>
      <c r="AB16" s="18"/>
      <c r="AC16" s="1">
        <v>44037</v>
      </c>
      <c r="AD16" s="21">
        <v>23</v>
      </c>
      <c r="AE16" s="18">
        <f t="shared" si="8"/>
        <v>8884</v>
      </c>
      <c r="AF16" s="18"/>
      <c r="AG16" s="1">
        <v>44056</v>
      </c>
      <c r="AH16" s="19">
        <v>15</v>
      </c>
      <c r="AI16" s="18">
        <f t="shared" si="9"/>
        <v>9129</v>
      </c>
      <c r="AJ16" s="18"/>
      <c r="AK16" s="1">
        <v>44075</v>
      </c>
      <c r="AL16" s="24">
        <v>14</v>
      </c>
      <c r="AM16" s="18">
        <f t="shared" si="10"/>
        <v>9354</v>
      </c>
      <c r="AN16" s="18">
        <v>1</v>
      </c>
      <c r="AO16" s="1">
        <v>44094</v>
      </c>
      <c r="AP16" s="25">
        <v>52</v>
      </c>
      <c r="AQ16" s="18">
        <f t="shared" si="5"/>
        <v>10219</v>
      </c>
      <c r="AR16" s="18"/>
      <c r="AS16" s="1">
        <v>44113</v>
      </c>
      <c r="AT16" s="26">
        <v>354</v>
      </c>
      <c r="AU16" s="18">
        <f t="shared" si="6"/>
        <v>14722</v>
      </c>
      <c r="AV16" s="18">
        <v>6</v>
      </c>
      <c r="AW16" s="1">
        <v>44132</v>
      </c>
      <c r="AY16" s="18">
        <f t="shared" si="11"/>
        <v>21363</v>
      </c>
      <c r="AZ16" s="18"/>
    </row>
    <row r="17" spans="1:52" x14ac:dyDescent="0.25">
      <c r="A17" s="1">
        <v>43905</v>
      </c>
      <c r="B17" s="20">
        <v>190</v>
      </c>
      <c r="C17">
        <f t="shared" si="2"/>
        <v>428</v>
      </c>
      <c r="E17" s="1">
        <v>43924</v>
      </c>
      <c r="F17" s="19">
        <v>217</v>
      </c>
      <c r="G17" s="18">
        <f t="shared" si="12"/>
        <v>3333</v>
      </c>
      <c r="H17" s="18">
        <v>3</v>
      </c>
      <c r="I17" s="1">
        <v>43943</v>
      </c>
      <c r="J17" s="19">
        <v>50</v>
      </c>
      <c r="K17" s="18">
        <f t="shared" si="3"/>
        <v>5532</v>
      </c>
      <c r="L17" s="18">
        <v>1</v>
      </c>
      <c r="M17" s="1">
        <v>43962</v>
      </c>
      <c r="N17" s="20">
        <v>70</v>
      </c>
      <c r="O17" s="18">
        <f t="shared" si="4"/>
        <v>6726</v>
      </c>
      <c r="P17" s="18">
        <v>1</v>
      </c>
      <c r="Q17" s="1">
        <v>43981</v>
      </c>
      <c r="R17" s="20">
        <v>30</v>
      </c>
      <c r="S17" s="18">
        <f t="shared" si="7"/>
        <v>7762</v>
      </c>
      <c r="T17" s="18"/>
      <c r="U17" s="1">
        <v>44000</v>
      </c>
      <c r="V17" s="19">
        <v>14</v>
      </c>
      <c r="W17" s="18">
        <f t="shared" si="0"/>
        <v>8529</v>
      </c>
      <c r="X17" s="18"/>
      <c r="Y17" s="1">
        <v>44019</v>
      </c>
      <c r="Z17" s="21">
        <v>6</v>
      </c>
      <c r="AA17" s="18">
        <f t="shared" si="1"/>
        <v>8674</v>
      </c>
      <c r="AB17" s="18"/>
      <c r="AC17" s="1">
        <v>44038</v>
      </c>
      <c r="AD17" s="21">
        <v>13</v>
      </c>
      <c r="AE17" s="18">
        <f t="shared" si="8"/>
        <v>8897</v>
      </c>
      <c r="AF17" s="18">
        <v>1</v>
      </c>
      <c r="AG17" s="1">
        <v>44057</v>
      </c>
      <c r="AH17" s="19">
        <v>20</v>
      </c>
      <c r="AI17" s="18">
        <f t="shared" si="9"/>
        <v>9149</v>
      </c>
      <c r="AJ17" s="18"/>
      <c r="AK17" s="1">
        <v>44076</v>
      </c>
      <c r="AL17" s="24">
        <v>6</v>
      </c>
      <c r="AM17" s="18">
        <f t="shared" si="10"/>
        <v>9360</v>
      </c>
      <c r="AN17" s="18"/>
      <c r="AO17" s="1">
        <v>44095</v>
      </c>
      <c r="AP17" s="25">
        <v>57</v>
      </c>
      <c r="AQ17" s="18">
        <f t="shared" si="5"/>
        <v>10276</v>
      </c>
      <c r="AR17" s="18"/>
      <c r="AS17" s="1">
        <v>44114</v>
      </c>
      <c r="AT17" s="19">
        <v>374</v>
      </c>
      <c r="AU17" s="18">
        <f t="shared" si="6"/>
        <v>15096</v>
      </c>
      <c r="AV17" s="18">
        <v>3</v>
      </c>
      <c r="AW17" s="1">
        <v>44133</v>
      </c>
      <c r="AY17" s="18">
        <f t="shared" si="11"/>
        <v>21363</v>
      </c>
      <c r="AZ17" s="18"/>
    </row>
    <row r="18" spans="1:52" x14ac:dyDescent="0.25">
      <c r="A18" s="1">
        <v>43906</v>
      </c>
      <c r="B18" s="20">
        <v>138</v>
      </c>
      <c r="C18">
        <f t="shared" si="2"/>
        <v>566</v>
      </c>
      <c r="E18" s="1">
        <v>43925</v>
      </c>
      <c r="F18" s="19">
        <v>150</v>
      </c>
      <c r="G18" s="18">
        <f t="shared" si="12"/>
        <v>3483</v>
      </c>
      <c r="H18" s="18">
        <v>4</v>
      </c>
      <c r="I18" s="1">
        <v>43944</v>
      </c>
      <c r="J18" s="19">
        <v>71</v>
      </c>
      <c r="K18" s="18">
        <f t="shared" si="3"/>
        <v>5603</v>
      </c>
      <c r="L18" s="18">
        <v>2</v>
      </c>
      <c r="M18" s="1">
        <v>43963</v>
      </c>
      <c r="N18" s="20">
        <v>16</v>
      </c>
      <c r="O18" s="18">
        <f t="shared" si="4"/>
        <v>6742</v>
      </c>
      <c r="P18" s="18"/>
      <c r="Q18" s="1">
        <v>43982</v>
      </c>
      <c r="R18" s="20">
        <v>57</v>
      </c>
      <c r="S18" s="18">
        <f t="shared" si="7"/>
        <v>7819</v>
      </c>
      <c r="T18" s="18"/>
      <c r="U18" s="1">
        <v>44001</v>
      </c>
      <c r="V18" s="19">
        <v>6</v>
      </c>
      <c r="W18" s="18">
        <f t="shared" si="0"/>
        <v>8535</v>
      </c>
      <c r="X18" s="18"/>
      <c r="Y18" s="1">
        <v>44020</v>
      </c>
      <c r="Z18" s="21">
        <v>3</v>
      </c>
      <c r="AA18" s="18">
        <f t="shared" si="1"/>
        <v>8677</v>
      </c>
      <c r="AB18" s="18"/>
      <c r="AC18" s="1">
        <v>44039</v>
      </c>
      <c r="AD18" s="21">
        <v>7</v>
      </c>
      <c r="AE18" s="18">
        <f t="shared" si="8"/>
        <v>8904</v>
      </c>
      <c r="AF18" s="18"/>
      <c r="AG18" s="1">
        <v>44058</v>
      </c>
      <c r="AH18" s="19">
        <v>26</v>
      </c>
      <c r="AI18" s="18">
        <f t="shared" si="9"/>
        <v>9175</v>
      </c>
      <c r="AJ18" s="18"/>
      <c r="AK18" s="1">
        <v>44077</v>
      </c>
      <c r="AL18" s="24">
        <v>14</v>
      </c>
      <c r="AM18" s="18">
        <f t="shared" si="10"/>
        <v>9374</v>
      </c>
      <c r="AN18" s="18"/>
      <c r="AO18" s="1">
        <v>44096</v>
      </c>
      <c r="AP18" s="25">
        <v>82</v>
      </c>
      <c r="AQ18" s="18">
        <f t="shared" si="5"/>
        <v>10358</v>
      </c>
      <c r="AR18" s="18"/>
      <c r="AS18" s="1">
        <v>44115</v>
      </c>
      <c r="AT18" s="19">
        <v>561</v>
      </c>
      <c r="AU18" s="18">
        <f t="shared" si="6"/>
        <v>15657</v>
      </c>
      <c r="AV18" s="18">
        <v>2</v>
      </c>
      <c r="AW18" s="1">
        <v>44134</v>
      </c>
      <c r="AY18" s="18">
        <f t="shared" si="11"/>
        <v>21363</v>
      </c>
      <c r="AZ18" s="18"/>
    </row>
    <row r="19" spans="1:52" x14ac:dyDescent="0.25">
      <c r="A19" s="1">
        <v>43907</v>
      </c>
      <c r="B19" s="20">
        <v>107</v>
      </c>
      <c r="C19">
        <f t="shared" si="2"/>
        <v>673</v>
      </c>
      <c r="D19">
        <v>2</v>
      </c>
      <c r="E19" s="1">
        <v>43926</v>
      </c>
      <c r="F19" s="19">
        <v>179</v>
      </c>
      <c r="G19" s="18">
        <f t="shared" si="12"/>
        <v>3662</v>
      </c>
      <c r="H19" s="18">
        <v>4</v>
      </c>
      <c r="I19" s="1">
        <v>43945</v>
      </c>
      <c r="J19" s="19">
        <v>88</v>
      </c>
      <c r="K19" s="18">
        <f t="shared" si="3"/>
        <v>5691</v>
      </c>
      <c r="L19" s="18">
        <v>1</v>
      </c>
      <c r="M19" s="1">
        <v>43964</v>
      </c>
      <c r="N19" s="20">
        <v>37</v>
      </c>
      <c r="O19" s="18">
        <f t="shared" si="4"/>
        <v>6779</v>
      </c>
      <c r="P19" s="18">
        <v>2</v>
      </c>
      <c r="Q19" s="1">
        <v>43983</v>
      </c>
      <c r="R19" s="19">
        <v>38</v>
      </c>
      <c r="S19" s="18">
        <f t="shared" si="7"/>
        <v>7857</v>
      </c>
      <c r="T19" s="18"/>
      <c r="U19" s="1">
        <v>44002</v>
      </c>
      <c r="V19" s="19">
        <v>21</v>
      </c>
      <c r="W19" s="18">
        <f t="shared" si="0"/>
        <v>8556</v>
      </c>
      <c r="X19" s="18"/>
      <c r="Y19" s="1">
        <v>44021</v>
      </c>
      <c r="Z19" s="21">
        <v>6</v>
      </c>
      <c r="AA19" s="18">
        <f t="shared" si="1"/>
        <v>8683</v>
      </c>
      <c r="AB19" s="18"/>
      <c r="AC19" s="1">
        <v>44040</v>
      </c>
      <c r="AD19" s="21">
        <v>39</v>
      </c>
      <c r="AE19" s="18">
        <f t="shared" si="8"/>
        <v>8943</v>
      </c>
      <c r="AF19" s="18"/>
      <c r="AG19" s="1">
        <v>44059</v>
      </c>
      <c r="AH19" s="19">
        <v>25</v>
      </c>
      <c r="AI19" s="18">
        <f t="shared" si="9"/>
        <v>9200</v>
      </c>
      <c r="AJ19" s="18"/>
      <c r="AK19" s="1">
        <v>44078</v>
      </c>
      <c r="AL19" s="24">
        <v>11</v>
      </c>
      <c r="AM19" s="18">
        <f t="shared" si="10"/>
        <v>9385</v>
      </c>
      <c r="AN19" s="18"/>
      <c r="AO19" s="1">
        <v>44097</v>
      </c>
      <c r="AP19" s="25">
        <v>147</v>
      </c>
      <c r="AQ19" s="18">
        <f t="shared" si="5"/>
        <v>10505</v>
      </c>
      <c r="AR19" s="18">
        <v>3</v>
      </c>
      <c r="AS19" s="1">
        <v>44116</v>
      </c>
      <c r="AT19" s="19">
        <v>563</v>
      </c>
      <c r="AU19" s="18">
        <f t="shared" si="6"/>
        <v>16220</v>
      </c>
      <c r="AV19" s="18">
        <v>2</v>
      </c>
      <c r="AW19" s="1">
        <v>44135</v>
      </c>
      <c r="AY19" s="18">
        <f t="shared" si="11"/>
        <v>21363</v>
      </c>
      <c r="AZ19" s="18"/>
    </row>
    <row r="20" spans="1:52" x14ac:dyDescent="0.25">
      <c r="A20" s="1">
        <v>43908</v>
      </c>
      <c r="B20" s="20">
        <v>117</v>
      </c>
      <c r="C20">
        <f t="shared" si="2"/>
        <v>790</v>
      </c>
      <c r="E20" s="1">
        <v>43927</v>
      </c>
      <c r="F20" s="19">
        <v>131</v>
      </c>
      <c r="G20" s="18">
        <f t="shared" si="12"/>
        <v>3793</v>
      </c>
      <c r="H20" s="18">
        <v>1</v>
      </c>
      <c r="I20" s="1">
        <v>43946</v>
      </c>
      <c r="J20" s="19">
        <v>51</v>
      </c>
      <c r="K20" s="18">
        <f t="shared" si="3"/>
        <v>5742</v>
      </c>
      <c r="L20" s="18">
        <v>2</v>
      </c>
      <c r="M20" s="1">
        <v>43965</v>
      </c>
      <c r="N20" s="20">
        <v>40</v>
      </c>
      <c r="O20" s="18">
        <f t="shared" si="4"/>
        <v>6819</v>
      </c>
      <c r="P20" s="18">
        <v>1</v>
      </c>
      <c r="Q20" s="1">
        <v>43984</v>
      </c>
      <c r="R20" s="19">
        <v>20</v>
      </c>
      <c r="S20" s="18">
        <f t="shared" si="7"/>
        <v>7877</v>
      </c>
      <c r="T20" s="18"/>
      <c r="U20" s="1">
        <v>44003</v>
      </c>
      <c r="V20" s="19">
        <v>16</v>
      </c>
      <c r="W20" s="18">
        <f t="shared" si="0"/>
        <v>8572</v>
      </c>
      <c r="X20" s="18"/>
      <c r="Y20" s="1">
        <v>44022</v>
      </c>
      <c r="Z20" s="21">
        <v>13</v>
      </c>
      <c r="AA20" s="18">
        <f t="shared" si="1"/>
        <v>8696</v>
      </c>
      <c r="AB20" s="18"/>
      <c r="AC20" s="1">
        <v>44041</v>
      </c>
      <c r="AD20" s="21">
        <v>13</v>
      </c>
      <c r="AE20" s="18">
        <f t="shared" si="8"/>
        <v>8956</v>
      </c>
      <c r="AF20" s="18"/>
      <c r="AG20" s="1">
        <v>44060</v>
      </c>
      <c r="AH20" s="19">
        <v>12</v>
      </c>
      <c r="AI20" s="18">
        <f t="shared" si="9"/>
        <v>9212</v>
      </c>
      <c r="AJ20" s="18"/>
      <c r="AK20" s="1">
        <v>44079</v>
      </c>
      <c r="AL20" s="24">
        <v>6</v>
      </c>
      <c r="AM20" s="18">
        <f t="shared" si="10"/>
        <v>9391</v>
      </c>
      <c r="AN20" s="18"/>
      <c r="AO20" s="1">
        <v>44098</v>
      </c>
      <c r="AP20" s="25">
        <v>71</v>
      </c>
      <c r="AQ20" s="18">
        <f t="shared" si="5"/>
        <v>10576</v>
      </c>
      <c r="AR20" s="18"/>
      <c r="AS20" s="1">
        <v>44117</v>
      </c>
      <c r="AT20" s="19">
        <v>660</v>
      </c>
      <c r="AU20" s="18">
        <f t="shared" si="6"/>
        <v>16880</v>
      </c>
      <c r="AV20" s="18">
        <v>4</v>
      </c>
      <c r="AW20" s="1">
        <v>44136</v>
      </c>
      <c r="AY20" s="18">
        <f t="shared" si="11"/>
        <v>21363</v>
      </c>
      <c r="AZ20" s="18"/>
    </row>
    <row r="21" spans="1:52" ht="15.75" x14ac:dyDescent="0.25">
      <c r="B21" s="31">
        <f>SUM(B2:B20)</f>
        <v>790</v>
      </c>
      <c r="D21" s="29">
        <f>SUM(D4:D20)</f>
        <v>2</v>
      </c>
      <c r="F21" s="31">
        <f>SUM(F2:F20)</f>
        <v>3003</v>
      </c>
      <c r="H21" s="29">
        <f>SUM(H2:H20)</f>
        <v>60</v>
      </c>
      <c r="J21" s="31">
        <f>SUM(J2:J20)</f>
        <v>1949</v>
      </c>
      <c r="L21" s="29">
        <f>SUM(L2:L20)</f>
        <v>36</v>
      </c>
      <c r="N21" s="31">
        <f>SUM(N2:N20)</f>
        <v>1077</v>
      </c>
      <c r="P21" s="29">
        <f>SUM(P2:P20)</f>
        <v>14</v>
      </c>
      <c r="R21" s="31">
        <f>SUM(R2:R20)</f>
        <v>1058</v>
      </c>
      <c r="T21" s="29">
        <f>SUM(T2:T20)</f>
        <v>3</v>
      </c>
      <c r="V21" s="31">
        <f>SUM(V2:V20)</f>
        <v>695</v>
      </c>
      <c r="X21" s="29">
        <f>SUM(X2:X20)</f>
        <v>6</v>
      </c>
      <c r="Z21" s="31">
        <f>SUM(Z2:Z20)</f>
        <v>124</v>
      </c>
      <c r="AB21" s="29">
        <f>SUM(AB2:AB20)</f>
        <v>0</v>
      </c>
      <c r="AD21" s="31">
        <f>SUM(AD2:AD20)</f>
        <v>260</v>
      </c>
      <c r="AF21" s="29">
        <f>SUM(AF2:AF20)</f>
        <v>3</v>
      </c>
      <c r="AH21" s="31">
        <f>SUM(AH2:AH20)</f>
        <v>256</v>
      </c>
      <c r="AJ21" s="29">
        <f>SUM(AJ2:AJ20)</f>
        <v>1</v>
      </c>
      <c r="AL21" s="31">
        <f>SUM(AL2:AL20)</f>
        <v>179</v>
      </c>
      <c r="AN21" s="29">
        <f>SUM(AN2:AN20)</f>
        <v>3</v>
      </c>
      <c r="AP21" s="31">
        <f>SUM(AP2:AP20)</f>
        <v>1185</v>
      </c>
      <c r="AR21" s="29">
        <f>SUM(AR2:AR20)</f>
        <v>5</v>
      </c>
      <c r="AT21" s="31">
        <f>SUM(AT2:AT20)</f>
        <v>6304</v>
      </c>
      <c r="AV21" s="29">
        <f>SUM(AV2:AV20)</f>
        <v>30</v>
      </c>
      <c r="AX21" s="31">
        <f>SUM(AX2:AX20)</f>
        <v>4483</v>
      </c>
      <c r="AZ21" s="29">
        <f>SUM(AZ2:AZ20)</f>
        <v>24</v>
      </c>
    </row>
    <row r="22" spans="1:52" ht="15.75" x14ac:dyDescent="0.25">
      <c r="D22">
        <v>2</v>
      </c>
      <c r="H22" s="18"/>
      <c r="L22" s="18">
        <f>SUM(H22)+SUM(L4:L20)</f>
        <v>33</v>
      </c>
      <c r="P22" s="18">
        <f>SUM(L22)+SUM(P4:P20)</f>
        <v>46</v>
      </c>
      <c r="AX22" s="30" t="s">
        <v>25</v>
      </c>
      <c r="AY22" s="30">
        <f>SUM(B21,F21,J21,N21,R21,V21,Z21,AD21,AH21,AL21,AP21,AT21,AX21)</f>
        <v>21363</v>
      </c>
      <c r="AZ22" s="30"/>
    </row>
    <row r="23" spans="1:52" ht="15.75" x14ac:dyDescent="0.25">
      <c r="K23" s="18"/>
      <c r="L23" s="18"/>
      <c r="S23" s="18">
        <f>SUM(B21,F21,J21,N21,R21)</f>
        <v>7877</v>
      </c>
      <c r="T23" s="18"/>
      <c r="AX23" s="29" t="s">
        <v>27</v>
      </c>
      <c r="AZ23" s="29">
        <f>SUM(D21,H21,L21,P21,T21,X21,AB21,AF21,AJ21,AN21,AR21,AV21,AZ21)</f>
        <v>187</v>
      </c>
    </row>
    <row r="24" spans="1:52" ht="18.75" x14ac:dyDescent="0.3">
      <c r="C24" s="15"/>
      <c r="D24" s="15"/>
      <c r="G24" s="15"/>
      <c r="H24" s="15"/>
      <c r="K24" s="15"/>
      <c r="L24" s="15"/>
      <c r="O24" s="15"/>
      <c r="P24" s="15"/>
      <c r="S24" s="15"/>
      <c r="T24" s="15"/>
      <c r="U24" s="1"/>
      <c r="W24" s="15"/>
      <c r="X24" s="15"/>
      <c r="AA24" s="13" t="s">
        <v>10</v>
      </c>
      <c r="AB24" s="13"/>
      <c r="AC24" s="13">
        <f>B23+F23+J23+N23+R23+V23+Z23+AD23+AH23+AL23+AP23</f>
        <v>0</v>
      </c>
      <c r="AE24" s="15"/>
      <c r="AF24" s="15"/>
      <c r="AI24" s="15"/>
      <c r="AJ24" s="15"/>
      <c r="AM24" s="15"/>
      <c r="AN24" s="15"/>
      <c r="AQ24" s="15"/>
      <c r="AR24" s="15"/>
      <c r="AS24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24"/>
  <sheetViews>
    <sheetView tabSelected="1" topLeftCell="DZ1" zoomScale="115" zoomScaleNormal="115" workbookViewId="0">
      <selection activeCell="EI20" sqref="EI20"/>
    </sheetView>
  </sheetViews>
  <sheetFormatPr defaultRowHeight="12.75" customHeight="1" x14ac:dyDescent="0.25"/>
  <cols>
    <col min="1" max="1" width="10.7109375" bestFit="1" customWidth="1"/>
    <col min="2" max="2" width="5.7109375" style="20" bestFit="1" customWidth="1"/>
    <col min="3" max="3" width="7" bestFit="1" customWidth="1"/>
    <col min="4" max="4" width="4.7109375" bestFit="1" customWidth="1"/>
    <col min="5" max="5" width="10.42578125" bestFit="1" customWidth="1"/>
    <col min="6" max="6" width="6.5703125" style="67" bestFit="1" customWidth="1"/>
    <col min="7" max="7" width="10.28515625" bestFit="1" customWidth="1"/>
    <col min="8" max="8" width="4.7109375" bestFit="1" customWidth="1"/>
    <col min="9" max="9" width="10.42578125" bestFit="1" customWidth="1"/>
    <col min="10" max="10" width="6.5703125" style="20" bestFit="1" customWidth="1"/>
    <col min="11" max="11" width="7" bestFit="1" customWidth="1"/>
    <col min="12" max="12" width="4.7109375" bestFit="1" customWidth="1"/>
    <col min="13" max="13" width="10.42578125" bestFit="1" customWidth="1"/>
    <col min="14" max="14" width="6.5703125" style="20" bestFit="1" customWidth="1"/>
    <col min="15" max="15" width="7" bestFit="1" customWidth="1"/>
    <col min="16" max="16" width="5.7109375" bestFit="1" customWidth="1"/>
    <col min="17" max="17" width="10.42578125" bestFit="1" customWidth="1"/>
    <col min="18" max="18" width="7.7109375" style="20" bestFit="1" customWidth="1"/>
    <col min="19" max="19" width="7" bestFit="1" customWidth="1"/>
    <col min="20" max="20" width="5.7109375" bestFit="1" customWidth="1"/>
    <col min="21" max="21" width="10.42578125" bestFit="1" customWidth="1"/>
    <col min="22" max="22" width="5.7109375" style="20" bestFit="1" customWidth="1"/>
    <col min="23" max="23" width="7" bestFit="1" customWidth="1"/>
    <col min="24" max="24" width="5.7109375" bestFit="1" customWidth="1"/>
    <col min="25" max="25" width="10.42578125" bestFit="1" customWidth="1"/>
    <col min="26" max="26" width="5.7109375" style="20" bestFit="1" customWidth="1"/>
    <col min="27" max="27" width="8" bestFit="1" customWidth="1"/>
    <col min="28" max="28" width="5.140625" bestFit="1" customWidth="1"/>
    <col min="29" max="29" width="10.42578125" bestFit="1" customWidth="1"/>
    <col min="30" max="30" width="5.7109375" style="20" bestFit="1" customWidth="1"/>
    <col min="31" max="31" width="7" bestFit="1" customWidth="1"/>
    <col min="32" max="32" width="5.140625" bestFit="1" customWidth="1"/>
    <col min="33" max="33" width="10.42578125" bestFit="1" customWidth="1"/>
    <col min="34" max="34" width="5.7109375" style="20" bestFit="1" customWidth="1"/>
    <col min="35" max="35" width="7" bestFit="1" customWidth="1"/>
    <col min="36" max="36" width="5.140625" bestFit="1" customWidth="1"/>
    <col min="37" max="37" width="10.42578125" bestFit="1" customWidth="1"/>
    <col min="38" max="38" width="5.7109375" style="20" bestFit="1" customWidth="1"/>
    <col min="39" max="39" width="7" bestFit="1" customWidth="1"/>
    <col min="40" max="40" width="5.140625" bestFit="1" customWidth="1"/>
    <col min="41" max="41" width="10.7109375" bestFit="1" customWidth="1"/>
    <col min="42" max="42" width="6.5703125" style="20" bestFit="1" customWidth="1"/>
    <col min="43" max="43" width="7.5703125" bestFit="1" customWidth="1"/>
    <col min="44" max="44" width="5.140625" bestFit="1" customWidth="1"/>
    <col min="45" max="45" width="10.42578125" bestFit="1" customWidth="1"/>
    <col min="46" max="46" width="6.5703125" style="20" bestFit="1" customWidth="1"/>
    <col min="47" max="47" width="7.5703125" bestFit="1" customWidth="1"/>
    <col min="48" max="48" width="5.140625" bestFit="1" customWidth="1"/>
    <col min="49" max="49" width="10.42578125" bestFit="1" customWidth="1"/>
    <col min="50" max="50" width="8.7109375" style="20" bestFit="1" customWidth="1"/>
    <col min="51" max="51" width="7.7109375" bestFit="1" customWidth="1"/>
    <col min="52" max="52" width="5.7109375" bestFit="1" customWidth="1"/>
    <col min="53" max="53" width="10.42578125" style="1" bestFit="1" customWidth="1"/>
    <col min="54" max="54" width="7.7109375" style="61" bestFit="1" customWidth="1"/>
    <col min="55" max="55" width="7.5703125" bestFit="1" customWidth="1"/>
    <col min="56" max="56" width="5.7109375" style="46" bestFit="1" customWidth="1"/>
    <col min="57" max="57" width="10.7109375" bestFit="1" customWidth="1"/>
    <col min="58" max="58" width="7.5703125" style="61" bestFit="1" customWidth="1"/>
    <col min="59" max="59" width="7.5703125" style="15" bestFit="1" customWidth="1"/>
    <col min="60" max="60" width="5.140625" bestFit="1" customWidth="1"/>
    <col min="61" max="61" width="10.7109375" bestFit="1" customWidth="1"/>
    <col min="62" max="62" width="8.42578125" style="20" bestFit="1" customWidth="1"/>
    <col min="63" max="63" width="8.5703125" bestFit="1" customWidth="1"/>
    <col min="64" max="64" width="5.140625" bestFit="1" customWidth="1"/>
    <col min="65" max="65" width="11.85546875" bestFit="1" customWidth="1"/>
    <col min="66" max="66" width="7.5703125" style="61" bestFit="1" customWidth="1"/>
    <col min="67" max="67" width="11" style="53" bestFit="1" customWidth="1"/>
    <col min="68" max="68" width="5.7109375" bestFit="1" customWidth="1"/>
    <col min="69" max="69" width="10.42578125" bestFit="1" customWidth="1"/>
    <col min="70" max="70" width="7.5703125" style="20" bestFit="1" customWidth="1"/>
    <col min="71" max="71" width="8.5703125" bestFit="1" customWidth="1"/>
    <col min="72" max="72" width="5.7109375" bestFit="1" customWidth="1"/>
    <col min="73" max="73" width="10.7109375" bestFit="1" customWidth="1"/>
    <col min="74" max="74" width="7.5703125" style="15" bestFit="1" customWidth="1"/>
    <col min="75" max="75" width="8.5703125" style="15" bestFit="1" customWidth="1"/>
    <col min="76" max="76" width="6.5703125" bestFit="1" customWidth="1"/>
    <col min="77" max="77" width="11.85546875" style="74" bestFit="1" customWidth="1"/>
    <col min="78" max="78" width="7.5703125" style="15" bestFit="1" customWidth="1"/>
    <col min="79" max="79" width="8.5703125" style="15" bestFit="1" customWidth="1"/>
    <col min="80" max="80" width="7.28515625" bestFit="1" customWidth="1"/>
    <col min="81" max="81" width="11.85546875" style="74" bestFit="1" customWidth="1"/>
    <col min="82" max="82" width="7.5703125" bestFit="1" customWidth="1"/>
    <col min="83" max="83" width="8.5703125" bestFit="1" customWidth="1"/>
    <col min="84" max="84" width="7.28515625" bestFit="1" customWidth="1"/>
    <col min="85" max="85" width="11.85546875" style="74" bestFit="1" customWidth="1"/>
    <col min="86" max="86" width="7.5703125" style="15" bestFit="1" customWidth="1"/>
    <col min="87" max="87" width="8.5703125" bestFit="1" customWidth="1"/>
    <col min="88" max="88" width="6.5703125" bestFit="1" customWidth="1"/>
    <col min="89" max="89" width="6.5703125" customWidth="1"/>
    <col min="90" max="90" width="10.42578125" bestFit="1" customWidth="1"/>
    <col min="91" max="91" width="7.5703125" bestFit="1" customWidth="1"/>
    <col min="92" max="92" width="8.5703125" bestFit="1" customWidth="1"/>
    <col min="93" max="93" width="6.5703125" bestFit="1" customWidth="1"/>
    <col min="94" max="94" width="10.42578125" bestFit="1" customWidth="1"/>
    <col min="95" max="96" width="8.5703125" bestFit="1" customWidth="1"/>
    <col min="97" max="97" width="6.5703125" bestFit="1" customWidth="1"/>
    <col min="98" max="98" width="10.7109375" bestFit="1" customWidth="1"/>
    <col min="99" max="99" width="9.5703125" bestFit="1" customWidth="1"/>
    <col min="100" max="100" width="11" bestFit="1" customWidth="1"/>
    <col min="101" max="101" width="6.5703125" bestFit="1" customWidth="1"/>
    <col min="102" max="102" width="10.7109375" bestFit="1" customWidth="1"/>
    <col min="103" max="103" width="8.5703125" bestFit="1" customWidth="1"/>
    <col min="104" max="104" width="11" bestFit="1" customWidth="1"/>
    <col min="105" max="105" width="6.5703125" bestFit="1" customWidth="1"/>
    <col min="106" max="106" width="10.42578125" bestFit="1" customWidth="1"/>
    <col min="107" max="108" width="10" bestFit="1" customWidth="1"/>
    <col min="109" max="109" width="6.5703125" bestFit="1" customWidth="1"/>
    <col min="110" max="110" width="10.42578125" bestFit="1" customWidth="1"/>
    <col min="111" max="112" width="10" bestFit="1" customWidth="1"/>
    <col min="113" max="113" width="7.5703125" bestFit="1" customWidth="1"/>
    <col min="114" max="114" width="10.42578125" bestFit="1" customWidth="1"/>
    <col min="115" max="116" width="10" bestFit="1" customWidth="1"/>
    <col min="117" max="117" width="7.5703125" bestFit="1" customWidth="1"/>
    <col min="118" max="118" width="11.85546875" bestFit="1" customWidth="1"/>
    <col min="119" max="120" width="10" bestFit="1" customWidth="1"/>
    <col min="121" max="121" width="7.5703125" bestFit="1" customWidth="1"/>
    <col min="122" max="122" width="11.85546875" bestFit="1" customWidth="1"/>
    <col min="123" max="123" width="11.140625" bestFit="1" customWidth="1"/>
    <col min="124" max="124" width="12.42578125" bestFit="1" customWidth="1"/>
    <col min="125" max="125" width="7.5703125" bestFit="1" customWidth="1"/>
    <col min="126" max="126" width="11.85546875" bestFit="1" customWidth="1"/>
    <col min="127" max="127" width="11.140625" bestFit="1" customWidth="1"/>
    <col min="128" max="128" width="12.42578125" bestFit="1" customWidth="1"/>
    <col min="130" max="130" width="11.85546875" bestFit="1" customWidth="1"/>
    <col min="131" max="132" width="10" bestFit="1" customWidth="1"/>
    <col min="134" max="134" width="10.42578125" bestFit="1" customWidth="1"/>
    <col min="135" max="135" width="11.140625" bestFit="1" customWidth="1"/>
    <col min="136" max="136" width="12.42578125" bestFit="1" customWidth="1"/>
  </cols>
  <sheetData>
    <row r="1" spans="1:141" ht="12.75" customHeight="1" x14ac:dyDescent="0.25">
      <c r="A1" s="87" t="s">
        <v>0</v>
      </c>
      <c r="B1" s="55" t="s">
        <v>8</v>
      </c>
      <c r="C1" s="6" t="s">
        <v>9</v>
      </c>
      <c r="D1" s="32" t="s">
        <v>26</v>
      </c>
      <c r="E1" s="87" t="s">
        <v>0</v>
      </c>
      <c r="F1" s="65" t="s">
        <v>8</v>
      </c>
      <c r="G1" s="6" t="s">
        <v>9</v>
      </c>
      <c r="H1" s="32" t="s">
        <v>26</v>
      </c>
      <c r="I1" s="87" t="s">
        <v>0</v>
      </c>
      <c r="J1" s="55" t="s">
        <v>8</v>
      </c>
      <c r="K1" s="6" t="s">
        <v>9</v>
      </c>
      <c r="L1" s="32" t="s">
        <v>26</v>
      </c>
      <c r="M1" s="87" t="s">
        <v>0</v>
      </c>
      <c r="N1" s="55" t="s">
        <v>8</v>
      </c>
      <c r="O1" s="6" t="s">
        <v>9</v>
      </c>
      <c r="P1" s="32" t="s">
        <v>26</v>
      </c>
      <c r="Q1" s="87" t="s">
        <v>0</v>
      </c>
      <c r="R1" s="55" t="s">
        <v>8</v>
      </c>
      <c r="S1" s="6" t="s">
        <v>9</v>
      </c>
      <c r="T1" s="32" t="s">
        <v>26</v>
      </c>
      <c r="U1" s="87" t="s">
        <v>0</v>
      </c>
      <c r="V1" s="55" t="s">
        <v>8</v>
      </c>
      <c r="W1" s="6" t="s">
        <v>9</v>
      </c>
      <c r="X1" s="32" t="s">
        <v>26</v>
      </c>
      <c r="Y1" s="87" t="s">
        <v>0</v>
      </c>
      <c r="Z1" s="55" t="s">
        <v>8</v>
      </c>
      <c r="AA1" s="6" t="s">
        <v>9</v>
      </c>
      <c r="AB1" s="32" t="s">
        <v>26</v>
      </c>
      <c r="AC1" s="87" t="s">
        <v>0</v>
      </c>
      <c r="AD1" s="55" t="s">
        <v>8</v>
      </c>
      <c r="AE1" s="6" t="s">
        <v>9</v>
      </c>
      <c r="AF1" s="32" t="s">
        <v>26</v>
      </c>
      <c r="AG1" s="87" t="s">
        <v>0</v>
      </c>
      <c r="AH1" s="55" t="s">
        <v>8</v>
      </c>
      <c r="AI1" s="6" t="s">
        <v>9</v>
      </c>
      <c r="AJ1" s="32" t="s">
        <v>26</v>
      </c>
      <c r="AK1" s="87" t="s">
        <v>0</v>
      </c>
      <c r="AL1" s="55" t="s">
        <v>8</v>
      </c>
      <c r="AM1" s="6" t="s">
        <v>9</v>
      </c>
      <c r="AN1" s="32" t="s">
        <v>26</v>
      </c>
      <c r="AO1" s="87" t="s">
        <v>0</v>
      </c>
      <c r="AP1" s="55" t="s">
        <v>8</v>
      </c>
      <c r="AQ1" s="6" t="s">
        <v>9</v>
      </c>
      <c r="AR1" s="32" t="s">
        <v>26</v>
      </c>
      <c r="AS1" s="87" t="s">
        <v>0</v>
      </c>
      <c r="AT1" s="55" t="s">
        <v>8</v>
      </c>
      <c r="AU1" s="2" t="s">
        <v>9</v>
      </c>
      <c r="AV1" s="3" t="s">
        <v>26</v>
      </c>
      <c r="AW1" s="87" t="s">
        <v>0</v>
      </c>
      <c r="AX1" s="55" t="s">
        <v>8</v>
      </c>
      <c r="AY1" s="6" t="s">
        <v>9</v>
      </c>
      <c r="AZ1" s="32" t="s">
        <v>26</v>
      </c>
      <c r="BA1" s="88" t="s">
        <v>0</v>
      </c>
      <c r="BB1" s="59" t="s">
        <v>8</v>
      </c>
      <c r="BC1" s="6" t="s">
        <v>9</v>
      </c>
      <c r="BD1" s="32" t="s">
        <v>26</v>
      </c>
      <c r="BE1" s="88" t="s">
        <v>0</v>
      </c>
      <c r="BF1" s="59" t="s">
        <v>8</v>
      </c>
      <c r="BG1" s="6" t="s">
        <v>9</v>
      </c>
      <c r="BH1" s="32" t="s">
        <v>26</v>
      </c>
      <c r="BI1" s="88" t="s">
        <v>0</v>
      </c>
      <c r="BJ1" s="59" t="s">
        <v>8</v>
      </c>
      <c r="BK1" s="6" t="s">
        <v>9</v>
      </c>
      <c r="BL1" s="32" t="s">
        <v>26</v>
      </c>
      <c r="BM1" s="88" t="s">
        <v>0</v>
      </c>
      <c r="BN1" s="59" t="s">
        <v>8</v>
      </c>
      <c r="BO1" s="51" t="s">
        <v>9</v>
      </c>
      <c r="BP1" s="32" t="s">
        <v>26</v>
      </c>
      <c r="BQ1" s="88" t="s">
        <v>0</v>
      </c>
      <c r="BR1" s="59" t="s">
        <v>8</v>
      </c>
      <c r="BS1" s="51" t="s">
        <v>9</v>
      </c>
      <c r="BT1" s="32" t="s">
        <v>26</v>
      </c>
      <c r="BU1" s="88" t="s">
        <v>0</v>
      </c>
      <c r="BV1" s="59" t="s">
        <v>8</v>
      </c>
      <c r="BW1" s="6" t="s">
        <v>9</v>
      </c>
      <c r="BX1" s="32" t="s">
        <v>26</v>
      </c>
      <c r="BY1" s="89" t="s">
        <v>0</v>
      </c>
      <c r="BZ1" s="69" t="s">
        <v>8</v>
      </c>
      <c r="CA1" s="70" t="s">
        <v>9</v>
      </c>
      <c r="CB1" s="71" t="s">
        <v>26</v>
      </c>
      <c r="CC1" s="89" t="s">
        <v>0</v>
      </c>
      <c r="CD1" s="69" t="s">
        <v>8</v>
      </c>
      <c r="CE1" s="70" t="s">
        <v>9</v>
      </c>
      <c r="CF1" s="71" t="s">
        <v>26</v>
      </c>
      <c r="CG1" s="89" t="s">
        <v>0</v>
      </c>
      <c r="CH1" s="69" t="s">
        <v>8</v>
      </c>
      <c r="CI1" s="70" t="s">
        <v>9</v>
      </c>
      <c r="CJ1" s="71" t="s">
        <v>26</v>
      </c>
      <c r="CK1" s="71"/>
      <c r="CL1" s="89" t="s">
        <v>0</v>
      </c>
      <c r="CM1" s="69" t="s">
        <v>8</v>
      </c>
      <c r="CN1" s="70" t="s">
        <v>9</v>
      </c>
      <c r="CO1" s="71" t="s">
        <v>26</v>
      </c>
      <c r="CP1" s="80" t="s">
        <v>0</v>
      </c>
      <c r="CQ1" s="69" t="s">
        <v>8</v>
      </c>
      <c r="CR1" s="70" t="s">
        <v>9</v>
      </c>
      <c r="CS1" s="71" t="s">
        <v>26</v>
      </c>
      <c r="CT1" s="80" t="s">
        <v>0</v>
      </c>
      <c r="CU1" s="69" t="s">
        <v>8</v>
      </c>
      <c r="CV1" s="70" t="s">
        <v>9</v>
      </c>
      <c r="CW1" s="71" t="s">
        <v>26</v>
      </c>
      <c r="CX1" s="80" t="s">
        <v>0</v>
      </c>
      <c r="CY1" s="69" t="s">
        <v>8</v>
      </c>
      <c r="CZ1" s="70" t="s">
        <v>9</v>
      </c>
      <c r="DA1" s="71" t="s">
        <v>26</v>
      </c>
      <c r="DB1" s="80" t="s">
        <v>0</v>
      </c>
      <c r="DC1" s="69" t="s">
        <v>8</v>
      </c>
      <c r="DD1" s="70" t="s">
        <v>9</v>
      </c>
      <c r="DE1" s="71" t="s">
        <v>26</v>
      </c>
      <c r="DF1" s="80" t="s">
        <v>0</v>
      </c>
      <c r="DG1" s="69" t="s">
        <v>8</v>
      </c>
      <c r="DH1" s="70" t="s">
        <v>9</v>
      </c>
      <c r="DI1" s="71" t="s">
        <v>26</v>
      </c>
      <c r="DJ1" s="80" t="s">
        <v>0</v>
      </c>
      <c r="DK1" s="69" t="s">
        <v>8</v>
      </c>
      <c r="DL1" s="70" t="s">
        <v>9</v>
      </c>
      <c r="DM1" s="71" t="s">
        <v>26</v>
      </c>
      <c r="DN1" s="80" t="s">
        <v>0</v>
      </c>
      <c r="DO1" s="69" t="s">
        <v>8</v>
      </c>
      <c r="DP1" s="70" t="s">
        <v>9</v>
      </c>
      <c r="DQ1" s="71" t="s">
        <v>26</v>
      </c>
      <c r="DR1" s="80" t="s">
        <v>0</v>
      </c>
      <c r="DS1" s="69" t="s">
        <v>8</v>
      </c>
      <c r="DT1" s="70" t="s">
        <v>9</v>
      </c>
      <c r="DU1" s="71" t="s">
        <v>26</v>
      </c>
      <c r="DV1" s="80" t="s">
        <v>0</v>
      </c>
      <c r="DW1" s="69" t="s">
        <v>8</v>
      </c>
      <c r="DX1" s="70" t="s">
        <v>9</v>
      </c>
      <c r="DY1" s="71" t="s">
        <v>26</v>
      </c>
      <c r="DZ1" s="80" t="s">
        <v>0</v>
      </c>
      <c r="EA1" s="69" t="s">
        <v>8</v>
      </c>
      <c r="EB1" s="70" t="s">
        <v>9</v>
      </c>
      <c r="EC1" s="71" t="s">
        <v>26</v>
      </c>
      <c r="ED1" s="80" t="s">
        <v>0</v>
      </c>
      <c r="EE1" s="69" t="s">
        <v>8</v>
      </c>
      <c r="EF1" s="70" t="s">
        <v>9</v>
      </c>
      <c r="EG1" s="71" t="s">
        <v>26</v>
      </c>
      <c r="EH1" s="80" t="s">
        <v>0</v>
      </c>
      <c r="EI1" s="69" t="s">
        <v>8</v>
      </c>
      <c r="EJ1" s="70" t="s">
        <v>9</v>
      </c>
      <c r="EK1" s="71" t="s">
        <v>26</v>
      </c>
    </row>
    <row r="2" spans="1:141" ht="12.75" customHeight="1" x14ac:dyDescent="0.25">
      <c r="A2" s="36">
        <v>43876</v>
      </c>
      <c r="B2" s="38">
        <v>22</v>
      </c>
      <c r="C2" s="37">
        <v>22</v>
      </c>
      <c r="D2" s="81"/>
      <c r="E2" s="36">
        <v>43909</v>
      </c>
      <c r="F2" s="91">
        <v>110</v>
      </c>
      <c r="G2" s="39">
        <f>C20+F2</f>
        <v>900</v>
      </c>
      <c r="H2" s="54"/>
      <c r="I2" s="36">
        <v>43928</v>
      </c>
      <c r="J2" s="38">
        <v>170</v>
      </c>
      <c r="K2" s="39">
        <f>G20+J2</f>
        <v>3963</v>
      </c>
      <c r="L2" s="54">
        <v>1</v>
      </c>
      <c r="M2" s="36">
        <v>43947</v>
      </c>
      <c r="N2" s="38">
        <v>38</v>
      </c>
      <c r="O2" s="39">
        <f>K20+N2</f>
        <v>5780</v>
      </c>
      <c r="P2" s="54"/>
      <c r="Q2" s="36">
        <v>43966</v>
      </c>
      <c r="R2" s="38">
        <v>36</v>
      </c>
      <c r="S2" s="39">
        <f>O20+R2</f>
        <v>6855</v>
      </c>
      <c r="T2" s="54"/>
      <c r="U2" s="36">
        <v>43985</v>
      </c>
      <c r="V2" s="38">
        <v>93</v>
      </c>
      <c r="W2" s="39">
        <f>S20+V2</f>
        <v>7970</v>
      </c>
      <c r="X2" s="85"/>
      <c r="Y2" s="82">
        <v>44004</v>
      </c>
      <c r="Z2" s="38">
        <v>15</v>
      </c>
      <c r="AA2" s="39">
        <f>W20+Z2</f>
        <v>8587</v>
      </c>
      <c r="AB2" s="39"/>
      <c r="AC2" s="82">
        <v>44023</v>
      </c>
      <c r="AD2" s="38">
        <v>8</v>
      </c>
      <c r="AE2" s="39">
        <f>AA20+AD2</f>
        <v>8704</v>
      </c>
      <c r="AF2" s="54">
        <v>1</v>
      </c>
      <c r="AG2" s="36">
        <v>44042</v>
      </c>
      <c r="AH2" s="38">
        <v>8</v>
      </c>
      <c r="AI2" s="39">
        <f>AE20+AH2</f>
        <v>8964</v>
      </c>
      <c r="AJ2" s="54"/>
      <c r="AK2" s="36">
        <v>44061</v>
      </c>
      <c r="AL2" s="38">
        <v>7</v>
      </c>
      <c r="AM2" s="39">
        <f>AI20+AL2</f>
        <v>9219</v>
      </c>
      <c r="AN2" s="54"/>
      <c r="AO2" s="36">
        <v>44080</v>
      </c>
      <c r="AP2" s="86">
        <v>6</v>
      </c>
      <c r="AQ2" s="39">
        <f>AM20+AP2</f>
        <v>9397</v>
      </c>
      <c r="AR2" s="54"/>
      <c r="AS2" s="36">
        <v>44099</v>
      </c>
      <c r="AT2" s="86">
        <v>111</v>
      </c>
      <c r="AU2" s="39">
        <f>AQ20+AT2</f>
        <v>10687</v>
      </c>
      <c r="AV2" s="54"/>
      <c r="AW2" s="36">
        <v>44118</v>
      </c>
      <c r="AX2" s="38">
        <v>660</v>
      </c>
      <c r="AY2" s="39">
        <f>AU20+AX2</f>
        <v>17540</v>
      </c>
      <c r="AZ2" s="54">
        <v>4</v>
      </c>
      <c r="BA2" s="47">
        <v>44137</v>
      </c>
      <c r="BB2" s="60">
        <v>834</v>
      </c>
      <c r="BC2" s="39">
        <f>AY20+BB2</f>
        <v>33339</v>
      </c>
      <c r="BD2" s="43">
        <v>2</v>
      </c>
      <c r="BE2" s="47">
        <v>44156</v>
      </c>
      <c r="BF2" s="60">
        <v>1041</v>
      </c>
      <c r="BG2" s="42">
        <f>SUM(BC20+BF2)</f>
        <v>53679</v>
      </c>
      <c r="BH2" s="49">
        <v>3</v>
      </c>
      <c r="BI2" s="36">
        <v>44175</v>
      </c>
      <c r="BJ2" s="60">
        <v>2234</v>
      </c>
      <c r="BK2" s="39">
        <f>BG20+BJ2</f>
        <v>78499</v>
      </c>
      <c r="BL2" s="49">
        <v>3</v>
      </c>
      <c r="BM2" s="36">
        <v>44194</v>
      </c>
      <c r="BN2" s="60">
        <v>1925</v>
      </c>
      <c r="BO2" s="52">
        <f>BK21+BN2</f>
        <v>108615</v>
      </c>
      <c r="BP2" s="49">
        <v>2</v>
      </c>
      <c r="BQ2" s="47">
        <v>44213</v>
      </c>
      <c r="BR2" s="60">
        <v>3339</v>
      </c>
      <c r="BS2" s="42">
        <f>SUM(BO21+BR2)</f>
        <v>158434</v>
      </c>
      <c r="BT2" s="54">
        <v>7</v>
      </c>
      <c r="BU2" s="36">
        <v>44232</v>
      </c>
      <c r="BV2" s="42">
        <v>3391</v>
      </c>
      <c r="BW2" s="42">
        <f>SUM(BS20+BV2)</f>
        <v>234874</v>
      </c>
      <c r="BX2" s="49">
        <v>19</v>
      </c>
      <c r="BY2" s="75">
        <v>44251</v>
      </c>
      <c r="BZ2" s="72">
        <v>3545</v>
      </c>
      <c r="CA2" s="72">
        <f>SUM(BW21)+SUM(BZ2)</f>
        <v>291774</v>
      </c>
      <c r="CB2" s="49">
        <v>12</v>
      </c>
      <c r="CC2" s="47">
        <v>44270</v>
      </c>
      <c r="CD2" s="42">
        <v>1208</v>
      </c>
      <c r="CE2" s="42">
        <f>SUM(CA21+CD2)</f>
        <v>324971</v>
      </c>
      <c r="CF2" s="49">
        <v>3</v>
      </c>
      <c r="CG2" s="47">
        <v>44289</v>
      </c>
      <c r="CH2" s="42">
        <v>1638</v>
      </c>
      <c r="CI2" s="39">
        <f>CE22+CH2</f>
        <v>349610</v>
      </c>
      <c r="CJ2" s="49">
        <v>3</v>
      </c>
      <c r="CK2" s="73"/>
      <c r="CL2" s="36">
        <v>44308</v>
      </c>
      <c r="CM2" s="42">
        <v>2875</v>
      </c>
      <c r="CN2" s="42">
        <f>SUM(CI22+CM2)</f>
        <v>384688</v>
      </c>
      <c r="CO2" s="49">
        <v>7</v>
      </c>
      <c r="CP2" s="79">
        <v>44327</v>
      </c>
      <c r="CQ2" s="42">
        <v>3973</v>
      </c>
      <c r="CR2" s="39">
        <f>CN22+CQ2</f>
        <v>448457</v>
      </c>
      <c r="CS2" s="49">
        <v>22</v>
      </c>
      <c r="CT2" s="36">
        <v>44346</v>
      </c>
      <c r="CU2" s="42">
        <v>6999</v>
      </c>
      <c r="CV2" s="42">
        <f>SUM(CQ22)+SUM(CU2)</f>
        <v>565533</v>
      </c>
      <c r="CW2" s="49">
        <v>79</v>
      </c>
      <c r="CX2" s="36">
        <v>37425</v>
      </c>
      <c r="CY2" s="42">
        <v>6440</v>
      </c>
      <c r="CZ2" s="42">
        <f>SUM(CV20)+SUM(CY2)</f>
        <v>685204</v>
      </c>
      <c r="DA2" s="49">
        <v>74</v>
      </c>
      <c r="DB2" s="36">
        <v>44384</v>
      </c>
      <c r="DC2" s="42">
        <v>7097</v>
      </c>
      <c r="DD2" s="42">
        <f>SUM(CY22+DC2)</f>
        <v>799790</v>
      </c>
      <c r="DE2" s="49">
        <v>91</v>
      </c>
      <c r="DF2" s="36">
        <v>44403</v>
      </c>
      <c r="DG2" s="42">
        <v>14516</v>
      </c>
      <c r="DH2" s="42">
        <f>SUM(DC22)+SUM(DG2)</f>
        <v>1027954</v>
      </c>
      <c r="DI2" s="49">
        <v>207</v>
      </c>
      <c r="DJ2" s="36">
        <v>44422</v>
      </c>
      <c r="DK2" s="42">
        <v>20670</v>
      </c>
      <c r="DL2" s="42">
        <f>SUM(DG22)+SUM(DK2)</f>
        <v>1384353</v>
      </c>
      <c r="DM2" s="49">
        <v>260</v>
      </c>
      <c r="DN2" s="47">
        <v>44441</v>
      </c>
      <c r="DO2" s="42">
        <v>20988</v>
      </c>
      <c r="DP2" s="42">
        <f>SUM(DL20)+SUM(DO2)</f>
        <v>1786004</v>
      </c>
      <c r="DQ2" s="54">
        <v>249</v>
      </c>
      <c r="DR2" s="36">
        <v>44460</v>
      </c>
      <c r="DS2" s="42">
        <v>15759</v>
      </c>
      <c r="DT2" s="42">
        <f>SUM(DO22+DS2)</f>
        <v>2127934</v>
      </c>
      <c r="DU2" s="49">
        <v>334</v>
      </c>
      <c r="DV2" s="36">
        <v>44479</v>
      </c>
      <c r="DW2" s="42">
        <v>7373</v>
      </c>
      <c r="DX2" s="42">
        <f>SUM(DT20)+SUM(DW2:DW20)</f>
        <v>2454749</v>
      </c>
      <c r="DY2" s="49">
        <v>64</v>
      </c>
      <c r="DZ2" s="36">
        <v>44498</v>
      </c>
      <c r="EA2" s="42">
        <v>6060</v>
      </c>
      <c r="EB2" s="42">
        <f>SUM(DX22)+SUM(EA2)</f>
        <v>2460809</v>
      </c>
      <c r="EC2" s="94">
        <v>63</v>
      </c>
      <c r="ED2" s="95">
        <v>44517</v>
      </c>
      <c r="EE2" s="42">
        <v>6288</v>
      </c>
      <c r="EF2" s="42">
        <f>SUM(EA22)+SUM(EE2)</f>
        <v>2563153</v>
      </c>
      <c r="EG2" s="49">
        <v>68</v>
      </c>
    </row>
    <row r="3" spans="1:141" ht="12.75" customHeight="1" x14ac:dyDescent="0.25">
      <c r="A3" s="36">
        <v>43889</v>
      </c>
      <c r="B3" s="38">
        <v>3</v>
      </c>
      <c r="C3" s="37">
        <f>C2+B3</f>
        <v>25</v>
      </c>
      <c r="D3" s="81"/>
      <c r="E3" s="36">
        <v>43910</v>
      </c>
      <c r="F3" s="91">
        <v>130</v>
      </c>
      <c r="G3" s="39">
        <f>G2+F3</f>
        <v>1030</v>
      </c>
      <c r="H3" s="54">
        <v>1</v>
      </c>
      <c r="I3" s="36">
        <v>43929</v>
      </c>
      <c r="J3" s="38">
        <v>156</v>
      </c>
      <c r="K3" s="39">
        <f>K2+J3</f>
        <v>4119</v>
      </c>
      <c r="L3" s="54">
        <v>2</v>
      </c>
      <c r="M3" s="36">
        <v>43948</v>
      </c>
      <c r="N3" s="38">
        <v>40</v>
      </c>
      <c r="O3" s="39">
        <f>O2+N3</f>
        <v>5820</v>
      </c>
      <c r="P3" s="54">
        <v>1</v>
      </c>
      <c r="Q3" s="82">
        <v>43967</v>
      </c>
      <c r="R3" s="38">
        <v>17</v>
      </c>
      <c r="S3" s="39">
        <f>S2+R3</f>
        <v>6872</v>
      </c>
      <c r="T3" s="54">
        <v>1</v>
      </c>
      <c r="U3" s="36">
        <v>43986</v>
      </c>
      <c r="V3" s="38">
        <v>277</v>
      </c>
      <c r="W3" s="39">
        <f t="shared" ref="W3:W20" si="0">W2+V3</f>
        <v>8247</v>
      </c>
      <c r="X3" s="85"/>
      <c r="Y3" s="36">
        <v>44005</v>
      </c>
      <c r="Z3" s="38">
        <v>3</v>
      </c>
      <c r="AA3" s="39">
        <f t="shared" ref="AA3:AA20" si="1">AA2+Z3</f>
        <v>8590</v>
      </c>
      <c r="AB3" s="39"/>
      <c r="AC3" s="36">
        <v>44024</v>
      </c>
      <c r="AD3" s="38">
        <v>14</v>
      </c>
      <c r="AE3" s="39">
        <f>AE2+AD3</f>
        <v>8718</v>
      </c>
      <c r="AF3" s="54"/>
      <c r="AG3" s="82">
        <v>44043</v>
      </c>
      <c r="AH3" s="38">
        <v>12</v>
      </c>
      <c r="AI3" s="39">
        <f>AI2+AH3</f>
        <v>8976</v>
      </c>
      <c r="AJ3" s="54">
        <v>1</v>
      </c>
      <c r="AK3" s="36">
        <v>44062</v>
      </c>
      <c r="AL3" s="38">
        <v>16</v>
      </c>
      <c r="AM3" s="39">
        <f>AM2+AL3</f>
        <v>9235</v>
      </c>
      <c r="AN3" s="54"/>
      <c r="AO3" s="36">
        <v>44081</v>
      </c>
      <c r="AP3" s="86">
        <v>62</v>
      </c>
      <c r="AQ3" s="39">
        <f>AQ2+AP3</f>
        <v>9459</v>
      </c>
      <c r="AR3" s="54"/>
      <c r="AS3" s="36">
        <v>44100</v>
      </c>
      <c r="AT3" s="86">
        <v>82</v>
      </c>
      <c r="AU3" s="39">
        <f>AU2+AT3</f>
        <v>10769</v>
      </c>
      <c r="AV3" s="54"/>
      <c r="AW3" s="36">
        <v>44119</v>
      </c>
      <c r="AX3" s="38">
        <v>589</v>
      </c>
      <c r="AY3" s="39">
        <f>AY2+AX3</f>
        <v>18129</v>
      </c>
      <c r="AZ3" s="54">
        <v>3</v>
      </c>
      <c r="BA3" s="35">
        <v>44138</v>
      </c>
      <c r="BB3" s="60">
        <v>1054</v>
      </c>
      <c r="BC3" s="39">
        <f>IF(BB3="","",BC2+BB3)</f>
        <v>34393</v>
      </c>
      <c r="BD3" s="43">
        <v>12</v>
      </c>
      <c r="BE3" s="47">
        <v>44157</v>
      </c>
      <c r="BF3" s="60">
        <v>1096</v>
      </c>
      <c r="BG3" s="42">
        <f>IF(BF3="","",BG2+BF3)</f>
        <v>54775</v>
      </c>
      <c r="BH3" s="49">
        <v>3</v>
      </c>
      <c r="BI3" s="36">
        <v>44176</v>
      </c>
      <c r="BJ3" s="60">
        <v>1810</v>
      </c>
      <c r="BK3" s="37">
        <f>IF(BJ2="","",BK2+BJ3)</f>
        <v>80309</v>
      </c>
      <c r="BL3" s="49">
        <v>6</v>
      </c>
      <c r="BM3" s="36">
        <v>44195</v>
      </c>
      <c r="BN3" s="60">
        <v>1870</v>
      </c>
      <c r="BO3" s="52">
        <f>BO2+BN3</f>
        <v>110485</v>
      </c>
      <c r="BP3" s="49">
        <v>6</v>
      </c>
      <c r="BQ3" s="47">
        <v>44214</v>
      </c>
      <c r="BR3" s="60">
        <v>3306</v>
      </c>
      <c r="BS3" s="42">
        <f>IF(BR3="","",BS2+BR3)</f>
        <v>161740</v>
      </c>
      <c r="BT3" s="49">
        <v>4</v>
      </c>
      <c r="BU3" s="36">
        <v>44233</v>
      </c>
      <c r="BV3" s="42">
        <v>3847</v>
      </c>
      <c r="BW3" s="42">
        <f>IF(BV3="","",BW2+BV3)</f>
        <v>238721</v>
      </c>
      <c r="BX3" s="49">
        <v>12</v>
      </c>
      <c r="BY3" s="75">
        <v>44252</v>
      </c>
      <c r="BZ3" s="72">
        <v>1924</v>
      </c>
      <c r="CA3" s="72">
        <f>IF(BZ3="","",CA2+BZ3)</f>
        <v>293698</v>
      </c>
      <c r="CB3" s="49">
        <v>12</v>
      </c>
      <c r="CC3" s="47">
        <v>44271</v>
      </c>
      <c r="CD3" s="42">
        <v>1063</v>
      </c>
      <c r="CE3" s="42">
        <f>IF(CD3="","",CE2+CD3)</f>
        <v>326034</v>
      </c>
      <c r="CF3" s="49">
        <v>5</v>
      </c>
      <c r="CG3" s="47">
        <v>44290</v>
      </c>
      <c r="CH3" s="42">
        <v>1349</v>
      </c>
      <c r="CI3" s="39">
        <f>IF(CH3="","",CI2+CH3)</f>
        <v>350959</v>
      </c>
      <c r="CJ3" s="49">
        <v>2</v>
      </c>
      <c r="CK3" s="73"/>
      <c r="CL3" s="36">
        <v>44309</v>
      </c>
      <c r="CM3" s="42">
        <v>2847</v>
      </c>
      <c r="CN3" s="42">
        <f>IF(CM3="","",CN2+CM3)</f>
        <v>387535</v>
      </c>
      <c r="CO3" s="49">
        <v>8</v>
      </c>
      <c r="CP3" s="36">
        <v>44328</v>
      </c>
      <c r="CQ3" s="42">
        <v>4765</v>
      </c>
      <c r="CR3" s="42">
        <f>IF(CQ3="","",CR2+CQ3)</f>
        <v>453222</v>
      </c>
      <c r="CS3" s="49">
        <v>39</v>
      </c>
      <c r="CT3" s="36">
        <v>44347</v>
      </c>
      <c r="CU3" s="42">
        <v>6824</v>
      </c>
      <c r="CV3" s="42">
        <f>IF(CU3="","",CV2+CU3)</f>
        <v>572357</v>
      </c>
      <c r="CW3" s="49">
        <v>67</v>
      </c>
      <c r="CX3" s="36">
        <v>44366</v>
      </c>
      <c r="CY3" s="42">
        <v>5911</v>
      </c>
      <c r="CZ3" s="42">
        <f>IF(CY3="","",CZ2+CY3)</f>
        <v>691115</v>
      </c>
      <c r="DA3" s="49">
        <v>72</v>
      </c>
      <c r="DB3" s="36">
        <v>44385</v>
      </c>
      <c r="DC3" s="42">
        <v>8868</v>
      </c>
      <c r="DD3" s="42">
        <f>IF(DC3="","",DD2+DC3)</f>
        <v>808658</v>
      </c>
      <c r="DE3" s="49">
        <v>135</v>
      </c>
      <c r="DF3" s="36">
        <v>44404</v>
      </c>
      <c r="DG3" s="42">
        <v>16117</v>
      </c>
      <c r="DH3" s="42">
        <f>IF(DG3="","",DH2+DG3)</f>
        <v>1044071</v>
      </c>
      <c r="DI3" s="49">
        <v>207</v>
      </c>
      <c r="DJ3" s="36">
        <v>44423</v>
      </c>
      <c r="DK3" s="42">
        <v>20546</v>
      </c>
      <c r="DL3" s="42">
        <f>IF(DK3="","",DL2+DK3)</f>
        <v>1404899</v>
      </c>
      <c r="DM3" s="49">
        <v>282</v>
      </c>
      <c r="DN3" s="47">
        <v>44442</v>
      </c>
      <c r="DO3" s="42">
        <v>19378</v>
      </c>
      <c r="DP3" s="42">
        <f>IF(DO3="","",DP2+DO3)</f>
        <v>1805382</v>
      </c>
      <c r="DQ3" s="49">
        <v>330</v>
      </c>
      <c r="DR3" s="36">
        <v>44461</v>
      </c>
      <c r="DS3" s="42">
        <v>14990</v>
      </c>
      <c r="DT3" s="42">
        <f>IF(DS3="","",DT2+DS3)</f>
        <v>2142924</v>
      </c>
      <c r="DU3" s="49">
        <v>487</v>
      </c>
      <c r="DV3" s="36">
        <v>44480</v>
      </c>
      <c r="DW3" s="42">
        <v>6709</v>
      </c>
      <c r="DX3" s="42">
        <f>IF(DW3="","",DX2+DW3)</f>
        <v>2461458</v>
      </c>
      <c r="DY3" s="49">
        <v>93</v>
      </c>
      <c r="DZ3" s="36">
        <v>44499</v>
      </c>
      <c r="EA3" s="42">
        <v>5854</v>
      </c>
      <c r="EB3" s="42">
        <f>IF(EA3="","",EB2+EA3)</f>
        <v>2466663</v>
      </c>
      <c r="EC3" s="94">
        <v>44</v>
      </c>
      <c r="ED3" s="95">
        <v>44518</v>
      </c>
      <c r="EE3" s="42">
        <v>6380</v>
      </c>
      <c r="EF3" s="42">
        <f>IF(EE3="","",EF2+EE3)</f>
        <v>2569533</v>
      </c>
      <c r="EG3" s="49">
        <v>55</v>
      </c>
    </row>
    <row r="4" spans="1:141" ht="12.75" customHeight="1" x14ac:dyDescent="0.25">
      <c r="A4" s="36">
        <v>43891</v>
      </c>
      <c r="B4" s="38">
        <v>4</v>
      </c>
      <c r="C4" s="37">
        <f t="shared" ref="C4:C20" si="2">C3+B4</f>
        <v>29</v>
      </c>
      <c r="D4" s="81"/>
      <c r="E4" s="36">
        <v>43911</v>
      </c>
      <c r="F4" s="91">
        <v>153</v>
      </c>
      <c r="G4" s="39">
        <f>G3+F4</f>
        <v>1183</v>
      </c>
      <c r="H4" s="54">
        <v>5</v>
      </c>
      <c r="I4" s="36">
        <v>43930</v>
      </c>
      <c r="J4" s="38">
        <v>109</v>
      </c>
      <c r="K4" s="39">
        <f>K3+J4</f>
        <v>4228</v>
      </c>
      <c r="L4" s="54">
        <v>2</v>
      </c>
      <c r="M4" s="36">
        <v>43949</v>
      </c>
      <c r="N4" s="38">
        <v>31</v>
      </c>
      <c r="O4" s="39">
        <f>O3+N4</f>
        <v>5851</v>
      </c>
      <c r="P4" s="54">
        <v>1</v>
      </c>
      <c r="Q4" s="36">
        <v>43968</v>
      </c>
      <c r="R4" s="38">
        <v>22</v>
      </c>
      <c r="S4" s="39">
        <f>S3+R4</f>
        <v>6894</v>
      </c>
      <c r="T4" s="54"/>
      <c r="U4" s="82">
        <v>43987</v>
      </c>
      <c r="V4" s="38">
        <v>19</v>
      </c>
      <c r="W4" s="39">
        <f t="shared" si="0"/>
        <v>8266</v>
      </c>
      <c r="X4" s="85">
        <v>1</v>
      </c>
      <c r="Y4" s="36">
        <v>44006</v>
      </c>
      <c r="Z4" s="38">
        <v>6</v>
      </c>
      <c r="AA4" s="39">
        <f t="shared" si="1"/>
        <v>8596</v>
      </c>
      <c r="AB4" s="39"/>
      <c r="AC4" s="36">
        <v>44025</v>
      </c>
      <c r="AD4" s="38">
        <v>7</v>
      </c>
      <c r="AE4" s="39">
        <f>AE3+AD4</f>
        <v>8725</v>
      </c>
      <c r="AF4" s="54"/>
      <c r="AG4" s="36">
        <v>44044</v>
      </c>
      <c r="AH4" s="38">
        <v>9</v>
      </c>
      <c r="AI4" s="39">
        <f>AI3+AH4</f>
        <v>8985</v>
      </c>
      <c r="AJ4" s="39"/>
      <c r="AK4" s="36">
        <v>44063</v>
      </c>
      <c r="AL4" s="38">
        <v>5</v>
      </c>
      <c r="AM4" s="39">
        <f>AM3+AL4</f>
        <v>9240</v>
      </c>
      <c r="AN4" s="54"/>
      <c r="AO4" s="36">
        <v>44082</v>
      </c>
      <c r="AP4" s="86">
        <v>100</v>
      </c>
      <c r="AQ4" s="39">
        <f>AQ3+AP4</f>
        <v>9559</v>
      </c>
      <c r="AR4" s="54"/>
      <c r="AS4" s="36">
        <v>44101</v>
      </c>
      <c r="AT4" s="86">
        <v>150</v>
      </c>
      <c r="AU4" s="39">
        <f>AU3+AT4</f>
        <v>10919</v>
      </c>
      <c r="AV4" s="54">
        <v>1</v>
      </c>
      <c r="AW4" s="36">
        <v>44120</v>
      </c>
      <c r="AX4" s="38">
        <v>629</v>
      </c>
      <c r="AY4" s="39">
        <f>AY3+AX4</f>
        <v>18758</v>
      </c>
      <c r="AZ4" s="54">
        <v>6</v>
      </c>
      <c r="BA4" s="47">
        <v>44139</v>
      </c>
      <c r="BB4" s="60">
        <v>1032</v>
      </c>
      <c r="BC4" s="39">
        <f t="shared" ref="BC4:BC20" si="3">IF(BB4="","",BC3+BB4)</f>
        <v>35425</v>
      </c>
      <c r="BD4" s="43">
        <v>8</v>
      </c>
      <c r="BE4" s="47">
        <v>44158</v>
      </c>
      <c r="BF4" s="60">
        <v>1884</v>
      </c>
      <c r="BG4" s="42">
        <f>IF(BF4="","",BG3+BF4)</f>
        <v>56659</v>
      </c>
      <c r="BH4" s="49">
        <v>2</v>
      </c>
      <c r="BI4" s="36">
        <v>44177</v>
      </c>
      <c r="BJ4" s="60">
        <v>1937</v>
      </c>
      <c r="BK4" s="37">
        <f t="shared" ref="BK4:BK20" si="4">IF(BJ3="","",BK3+BJ4)</f>
        <v>82246</v>
      </c>
      <c r="BL4" s="49">
        <v>9</v>
      </c>
      <c r="BM4" s="36">
        <v>44196</v>
      </c>
      <c r="BN4" s="60">
        <v>2525</v>
      </c>
      <c r="BO4" s="52">
        <f>IF(BN4="","",BO3+BN4)</f>
        <v>113010</v>
      </c>
      <c r="BP4" s="49">
        <v>8</v>
      </c>
      <c r="BQ4" s="47">
        <v>44215</v>
      </c>
      <c r="BR4" s="60">
        <v>3631</v>
      </c>
      <c r="BS4" s="42">
        <f>IF(BR4="","",BS3+BR4)</f>
        <v>165371</v>
      </c>
      <c r="BT4" s="49">
        <v>14</v>
      </c>
      <c r="BU4" s="36">
        <v>44234</v>
      </c>
      <c r="BV4" s="42">
        <v>3731</v>
      </c>
      <c r="BW4" s="42">
        <f>IF(BV4="","",BW3+BV4)</f>
        <v>242452</v>
      </c>
      <c r="BX4" s="49">
        <v>15</v>
      </c>
      <c r="BY4" s="75">
        <v>44253</v>
      </c>
      <c r="BZ4" s="72">
        <v>2253</v>
      </c>
      <c r="CA4" s="72">
        <f t="shared" ref="CA4:CA20" si="5">IF(BZ4="","",CA3+BZ4)</f>
        <v>295951</v>
      </c>
      <c r="CB4" s="49">
        <v>11</v>
      </c>
      <c r="CC4" s="47">
        <v>44272</v>
      </c>
      <c r="CD4" s="42">
        <v>1219</v>
      </c>
      <c r="CE4" s="42">
        <f t="shared" ref="CE4:CE20" si="6">IF(CD4="","",CE3+CD4)</f>
        <v>327253</v>
      </c>
      <c r="CF4" s="49">
        <v>2</v>
      </c>
      <c r="CG4" s="47">
        <v>44291</v>
      </c>
      <c r="CH4" s="42">
        <v>1070</v>
      </c>
      <c r="CI4" s="39">
        <f>IF(CH4="","",CI3+CH4)</f>
        <v>352029</v>
      </c>
      <c r="CJ4" s="49">
        <v>7</v>
      </c>
      <c r="CK4" s="73"/>
      <c r="CL4" s="36">
        <v>44310</v>
      </c>
      <c r="CM4" s="42">
        <v>2717</v>
      </c>
      <c r="CN4" s="42">
        <f t="shared" ref="CN4:CN20" si="7">IF(CM4="","",CN3+CM4)</f>
        <v>390252</v>
      </c>
      <c r="CO4" s="49">
        <v>11</v>
      </c>
      <c r="CP4" s="79">
        <v>44329</v>
      </c>
      <c r="CQ4" s="42">
        <v>4855</v>
      </c>
      <c r="CR4" s="42">
        <f t="shared" ref="CR4:CR20" si="8">IF(CQ4="","",CR3+CQ4)</f>
        <v>458077</v>
      </c>
      <c r="CS4" s="49">
        <v>27</v>
      </c>
      <c r="CT4" s="36">
        <v>44348</v>
      </c>
      <c r="CU4" s="42">
        <v>7105</v>
      </c>
      <c r="CV4" s="42">
        <f t="shared" ref="CV4:CV20" si="9">IF(CU4="","",CV3+CU4)</f>
        <v>579462</v>
      </c>
      <c r="CW4" s="49">
        <v>71</v>
      </c>
      <c r="CX4" s="36">
        <v>51307</v>
      </c>
      <c r="CY4" s="42">
        <v>5293</v>
      </c>
      <c r="CZ4" s="42">
        <f t="shared" ref="CZ4:CZ20" si="10">IF(CY4="","",CZ3+CY4)</f>
        <v>696408</v>
      </c>
      <c r="DA4" s="49">
        <v>60</v>
      </c>
      <c r="DB4" s="36">
        <v>44386</v>
      </c>
      <c r="DC4" s="42">
        <v>9180</v>
      </c>
      <c r="DD4" s="42">
        <f>IF(DC4="","",DD3+DC4)</f>
        <v>817838</v>
      </c>
      <c r="DE4" s="49">
        <v>77</v>
      </c>
      <c r="DF4" s="36">
        <v>44405</v>
      </c>
      <c r="DG4" s="42">
        <v>17405</v>
      </c>
      <c r="DH4" s="42">
        <f t="shared" ref="DH4:DH20" si="11">IF(DG4="","",DH3+DG4)</f>
        <v>1061476</v>
      </c>
      <c r="DI4" s="49">
        <v>143</v>
      </c>
      <c r="DJ4" s="36">
        <v>44424</v>
      </c>
      <c r="DK4" s="42">
        <v>19740</v>
      </c>
      <c r="DL4" s="42">
        <f t="shared" ref="DL4:DL20" si="12">IF(DK4="","",DL3+DK4)</f>
        <v>1424639</v>
      </c>
      <c r="DM4" s="49">
        <v>274</v>
      </c>
      <c r="DN4" s="47">
        <v>44443</v>
      </c>
      <c r="DO4" s="42">
        <v>19057</v>
      </c>
      <c r="DP4" s="42">
        <f t="shared" ref="DP4:DP20" si="13">IF(DO4="","",DP3+DO4)</f>
        <v>1824439</v>
      </c>
      <c r="DQ4" s="49">
        <v>362</v>
      </c>
      <c r="DR4" s="36">
        <v>44462</v>
      </c>
      <c r="DS4" s="42">
        <v>13754</v>
      </c>
      <c r="DT4" s="42">
        <f t="shared" ref="DT4:DT20" si="14">IF(DS4="","",DT3+DS4)</f>
        <v>2156678</v>
      </c>
      <c r="DU4" s="49">
        <v>116</v>
      </c>
      <c r="DV4" s="36">
        <v>44481</v>
      </c>
      <c r="DW4" s="42">
        <v>7276</v>
      </c>
      <c r="DX4" s="42">
        <f>IF(DW4="","",DX3+DW4)</f>
        <v>2468734</v>
      </c>
      <c r="DY4" s="49">
        <v>103</v>
      </c>
      <c r="DZ4" s="36">
        <v>44500</v>
      </c>
      <c r="EA4" s="42">
        <v>4979</v>
      </c>
      <c r="EB4" s="42">
        <f t="shared" ref="EB4:EB20" si="15">IF(EA4="","",EB3+EA4)</f>
        <v>2471642</v>
      </c>
      <c r="EC4" s="94">
        <v>70</v>
      </c>
      <c r="ED4" s="95">
        <v>44519</v>
      </c>
      <c r="EE4" s="42">
        <v>6355</v>
      </c>
      <c r="EF4" s="42">
        <f t="shared" ref="EF4:EF20" si="16">IF(EE4="","",EF3+EE4)</f>
        <v>2575888</v>
      </c>
      <c r="EG4" s="49">
        <v>48</v>
      </c>
    </row>
    <row r="5" spans="1:141" ht="12.75" customHeight="1" x14ac:dyDescent="0.25">
      <c r="A5" s="36">
        <v>43893</v>
      </c>
      <c r="B5" s="38">
        <v>7</v>
      </c>
      <c r="C5" s="37">
        <f t="shared" si="2"/>
        <v>36</v>
      </c>
      <c r="D5" s="81"/>
      <c r="E5" s="36">
        <v>43912</v>
      </c>
      <c r="F5" s="91">
        <v>123</v>
      </c>
      <c r="G5" s="39">
        <f>G4+F5</f>
        <v>1306</v>
      </c>
      <c r="H5" s="54">
        <v>2</v>
      </c>
      <c r="I5" s="36">
        <v>43931</v>
      </c>
      <c r="J5" s="38">
        <v>118</v>
      </c>
      <c r="K5" s="39">
        <f t="shared" ref="K5:K20" si="17">K4+J5</f>
        <v>4346</v>
      </c>
      <c r="L5" s="54">
        <v>3</v>
      </c>
      <c r="M5" s="36">
        <v>43950</v>
      </c>
      <c r="N5" s="38">
        <v>94</v>
      </c>
      <c r="O5" s="39">
        <f t="shared" ref="O5:O20" si="18">O4+N5</f>
        <v>5945</v>
      </c>
      <c r="P5" s="54"/>
      <c r="Q5" s="36">
        <v>43969</v>
      </c>
      <c r="R5" s="38">
        <v>47</v>
      </c>
      <c r="S5" s="39">
        <f>S4+R5</f>
        <v>6941</v>
      </c>
      <c r="T5" s="54"/>
      <c r="U5" s="36">
        <v>43988</v>
      </c>
      <c r="V5" s="38">
        <v>37</v>
      </c>
      <c r="W5" s="39">
        <f t="shared" si="0"/>
        <v>8303</v>
      </c>
      <c r="X5" s="85">
        <v>1</v>
      </c>
      <c r="Y5" s="36">
        <v>44007</v>
      </c>
      <c r="Z5" s="38">
        <v>4</v>
      </c>
      <c r="AA5" s="39">
        <f t="shared" si="1"/>
        <v>8600</v>
      </c>
      <c r="AB5" s="39"/>
      <c r="AC5" s="36">
        <v>44026</v>
      </c>
      <c r="AD5" s="38">
        <v>4</v>
      </c>
      <c r="AE5" s="39">
        <f>AE4+AD5</f>
        <v>8729</v>
      </c>
      <c r="AF5" s="54"/>
      <c r="AG5" s="36">
        <v>44045</v>
      </c>
      <c r="AH5" s="38">
        <v>14</v>
      </c>
      <c r="AI5" s="39">
        <f>AI4+AH5</f>
        <v>8999</v>
      </c>
      <c r="AJ5" s="39"/>
      <c r="AK5" s="36">
        <v>44064</v>
      </c>
      <c r="AL5" s="38">
        <v>9</v>
      </c>
      <c r="AM5" s="39">
        <f>AM4+AL5</f>
        <v>9249</v>
      </c>
      <c r="AN5" s="54"/>
      <c r="AO5" s="36">
        <v>44083</v>
      </c>
      <c r="AP5" s="86">
        <v>24</v>
      </c>
      <c r="AQ5" s="39">
        <f t="shared" ref="AQ5:AQ20" si="19">AQ4+AP5</f>
        <v>9583</v>
      </c>
      <c r="AR5" s="54"/>
      <c r="AS5" s="36">
        <v>44102</v>
      </c>
      <c r="AT5" s="86">
        <v>115</v>
      </c>
      <c r="AU5" s="39">
        <f t="shared" ref="AU5:AU20" si="20">AU4+AT5</f>
        <v>11034</v>
      </c>
      <c r="AV5" s="54"/>
      <c r="AW5" s="36">
        <v>44121</v>
      </c>
      <c r="AX5" s="38">
        <v>869</v>
      </c>
      <c r="AY5" s="39">
        <f>AY4+AX5</f>
        <v>19627</v>
      </c>
      <c r="AZ5" s="54">
        <v>4</v>
      </c>
      <c r="BA5" s="47">
        <v>44140</v>
      </c>
      <c r="BB5" s="60">
        <v>1009</v>
      </c>
      <c r="BC5" s="39">
        <f t="shared" si="3"/>
        <v>36434</v>
      </c>
      <c r="BD5" s="90">
        <v>6</v>
      </c>
      <c r="BE5" s="47">
        <v>44159</v>
      </c>
      <c r="BF5" s="60">
        <v>2188</v>
      </c>
      <c r="BG5" s="42">
        <f t="shared" ref="BG5:BG20" si="21">IF(BF5="","",BG4+BF5)</f>
        <v>58847</v>
      </c>
      <c r="BH5" s="49">
        <v>4</v>
      </c>
      <c r="BI5" s="36">
        <v>44178</v>
      </c>
      <c r="BJ5" s="60">
        <v>1229</v>
      </c>
      <c r="BK5" s="37">
        <f t="shared" si="4"/>
        <v>83475</v>
      </c>
      <c r="BL5" s="49">
        <v>4</v>
      </c>
      <c r="BM5" s="36">
        <v>44197</v>
      </c>
      <c r="BN5" s="60">
        <v>2068</v>
      </c>
      <c r="BO5" s="52">
        <f t="shared" ref="BO5:BO20" si="22">IF(BN5="","",BO4+BN5)</f>
        <v>115078</v>
      </c>
      <c r="BP5" s="49">
        <v>3</v>
      </c>
      <c r="BQ5" s="47">
        <v>44216</v>
      </c>
      <c r="BR5" s="60">
        <v>4008</v>
      </c>
      <c r="BS5" s="42">
        <f t="shared" ref="BS5:BS20" si="23">IF(BR5="","",BS4+BR5)</f>
        <v>169379</v>
      </c>
      <c r="BT5" s="49">
        <v>11</v>
      </c>
      <c r="BU5" s="36">
        <v>44235</v>
      </c>
      <c r="BV5" s="42">
        <v>3100</v>
      </c>
      <c r="BW5" s="42">
        <f t="shared" ref="BW5:BW20" si="24">IF(BV5="","",BW4+BV5)</f>
        <v>245552</v>
      </c>
      <c r="BX5" s="49">
        <v>24</v>
      </c>
      <c r="BY5" s="75">
        <v>44254</v>
      </c>
      <c r="BZ5" s="72">
        <v>2364</v>
      </c>
      <c r="CA5" s="72">
        <f t="shared" si="5"/>
        <v>298315</v>
      </c>
      <c r="CB5" s="49">
        <v>10</v>
      </c>
      <c r="CC5" s="47">
        <v>44273</v>
      </c>
      <c r="CD5" s="42">
        <v>1213</v>
      </c>
      <c r="CE5" s="42">
        <f t="shared" si="6"/>
        <v>328466</v>
      </c>
      <c r="CF5" s="49">
        <v>3</v>
      </c>
      <c r="CG5" s="47">
        <v>44292</v>
      </c>
      <c r="CH5" s="42">
        <v>1300</v>
      </c>
      <c r="CI5" s="39">
        <f t="shared" ref="CI5:CI20" si="25">IF(CH5="","",CI4+CH5)</f>
        <v>353329</v>
      </c>
      <c r="CJ5" s="49">
        <v>5</v>
      </c>
      <c r="CK5" s="73"/>
      <c r="CL5" s="36">
        <v>44311</v>
      </c>
      <c r="CM5" s="42">
        <v>2690</v>
      </c>
      <c r="CN5" s="42">
        <f t="shared" si="7"/>
        <v>392942</v>
      </c>
      <c r="CO5" s="49">
        <v>10</v>
      </c>
      <c r="CP5" s="36">
        <v>44330</v>
      </c>
      <c r="CQ5" s="42">
        <v>4113</v>
      </c>
      <c r="CR5" s="42">
        <f t="shared" si="8"/>
        <v>462190</v>
      </c>
      <c r="CS5" s="49">
        <v>34</v>
      </c>
      <c r="CT5" s="82">
        <v>44349</v>
      </c>
      <c r="CU5" s="42">
        <v>7703</v>
      </c>
      <c r="CV5" s="42">
        <f t="shared" si="9"/>
        <v>587165</v>
      </c>
      <c r="CW5" s="49">
        <v>126</v>
      </c>
      <c r="CX5" s="36">
        <v>44368</v>
      </c>
      <c r="CY5" s="42">
        <v>4611</v>
      </c>
      <c r="CZ5" s="42">
        <f t="shared" si="10"/>
        <v>701019</v>
      </c>
      <c r="DA5" s="49">
        <v>69</v>
      </c>
      <c r="DB5" s="36">
        <v>44387</v>
      </c>
      <c r="DC5" s="42">
        <v>9353</v>
      </c>
      <c r="DD5" s="42">
        <f t="shared" ref="DD5:DD20" si="26">IF(DC5="","",DD4+DC5)</f>
        <v>827191</v>
      </c>
      <c r="DE5" s="49">
        <v>87</v>
      </c>
      <c r="DF5" s="36">
        <v>44406</v>
      </c>
      <c r="DG5" s="42">
        <v>17170</v>
      </c>
      <c r="DH5" s="42">
        <f t="shared" si="11"/>
        <v>1078646</v>
      </c>
      <c r="DI5" s="49">
        <v>174</v>
      </c>
      <c r="DJ5" s="36">
        <v>44425</v>
      </c>
      <c r="DK5" s="42">
        <v>19631</v>
      </c>
      <c r="DL5" s="42">
        <f t="shared" si="12"/>
        <v>1444270</v>
      </c>
      <c r="DM5" s="49">
        <v>293</v>
      </c>
      <c r="DN5" s="47">
        <v>44444</v>
      </c>
      <c r="DO5" s="42">
        <v>20396</v>
      </c>
      <c r="DP5" s="42">
        <f t="shared" si="13"/>
        <v>1844835</v>
      </c>
      <c r="DQ5" s="49">
        <v>336</v>
      </c>
      <c r="DR5" s="36">
        <v>44463</v>
      </c>
      <c r="DS5" s="42">
        <v>14554</v>
      </c>
      <c r="DT5" s="42">
        <f t="shared" si="14"/>
        <v>2171232</v>
      </c>
      <c r="DU5" s="49">
        <v>250</v>
      </c>
      <c r="DV5" s="36">
        <v>44482</v>
      </c>
      <c r="DW5" s="42">
        <v>7950</v>
      </c>
      <c r="DX5" s="42">
        <f t="shared" ref="DX5:DX20" si="27">IF(DW5="","",DX4+DW5)</f>
        <v>2476684</v>
      </c>
      <c r="DY5" s="49">
        <v>68</v>
      </c>
      <c r="DZ5" s="36">
        <v>44501</v>
      </c>
      <c r="EA5" s="42">
        <v>4626</v>
      </c>
      <c r="EB5" s="42">
        <f t="shared" si="15"/>
        <v>2476268</v>
      </c>
      <c r="EC5" s="94">
        <v>63</v>
      </c>
      <c r="ED5" s="95">
        <v>44520</v>
      </c>
      <c r="EE5" s="42">
        <v>5859</v>
      </c>
      <c r="EF5" s="42">
        <f t="shared" si="16"/>
        <v>2581747</v>
      </c>
      <c r="EG5" s="49">
        <v>38</v>
      </c>
    </row>
    <row r="6" spans="1:141" ht="12.75" customHeight="1" x14ac:dyDescent="0.25">
      <c r="A6" s="36">
        <v>43894</v>
      </c>
      <c r="B6" s="38">
        <v>14</v>
      </c>
      <c r="C6" s="37">
        <f t="shared" si="2"/>
        <v>50</v>
      </c>
      <c r="D6" s="81"/>
      <c r="E6" s="36">
        <v>43913</v>
      </c>
      <c r="F6" s="91">
        <v>212</v>
      </c>
      <c r="G6" s="39">
        <f>G5+F6</f>
        <v>1518</v>
      </c>
      <c r="H6" s="54">
        <v>4</v>
      </c>
      <c r="I6" s="36">
        <v>43932</v>
      </c>
      <c r="J6" s="38">
        <v>184</v>
      </c>
      <c r="K6" s="39">
        <f t="shared" si="17"/>
        <v>4530</v>
      </c>
      <c r="L6" s="54">
        <v>3</v>
      </c>
      <c r="M6" s="82">
        <v>43951</v>
      </c>
      <c r="N6" s="38">
        <v>57</v>
      </c>
      <c r="O6" s="39">
        <f t="shared" si="18"/>
        <v>6002</v>
      </c>
      <c r="P6" s="54">
        <v>2</v>
      </c>
      <c r="Q6" s="36">
        <v>43970</v>
      </c>
      <c r="R6" s="38">
        <v>37</v>
      </c>
      <c r="S6" s="39">
        <f t="shared" ref="S6:S20" si="28">S5+R6</f>
        <v>6978</v>
      </c>
      <c r="T6" s="54">
        <v>1</v>
      </c>
      <c r="U6" s="36">
        <v>43989</v>
      </c>
      <c r="V6" s="38">
        <v>19</v>
      </c>
      <c r="W6" s="39">
        <f t="shared" si="0"/>
        <v>8322</v>
      </c>
      <c r="X6" s="85"/>
      <c r="Y6" s="36">
        <v>44008</v>
      </c>
      <c r="Z6" s="38">
        <v>6</v>
      </c>
      <c r="AA6" s="39">
        <f t="shared" si="1"/>
        <v>8606</v>
      </c>
      <c r="AB6" s="39"/>
      <c r="AC6" s="36">
        <v>44027</v>
      </c>
      <c r="AD6" s="38">
        <v>5</v>
      </c>
      <c r="AE6" s="39">
        <f t="shared" ref="AE6:AE20" si="29">AE5+AD6</f>
        <v>8734</v>
      </c>
      <c r="AF6" s="54"/>
      <c r="AG6" s="36">
        <v>44046</v>
      </c>
      <c r="AH6" s="38">
        <v>2</v>
      </c>
      <c r="AI6" s="39">
        <f t="shared" ref="AI6:AI20" si="30">AI5+AH6</f>
        <v>9001</v>
      </c>
      <c r="AJ6" s="39"/>
      <c r="AK6" s="36">
        <v>44065</v>
      </c>
      <c r="AL6" s="57">
        <v>8</v>
      </c>
      <c r="AM6" s="39">
        <f t="shared" ref="AM6:AM20" si="31">AM5+AL6</f>
        <v>9257</v>
      </c>
      <c r="AN6" s="54"/>
      <c r="AO6" s="36">
        <v>44084</v>
      </c>
      <c r="AP6" s="86">
        <v>45</v>
      </c>
      <c r="AQ6" s="39">
        <f t="shared" si="19"/>
        <v>9628</v>
      </c>
      <c r="AR6" s="54"/>
      <c r="AS6" s="36">
        <v>44103</v>
      </c>
      <c r="AT6" s="86">
        <v>101</v>
      </c>
      <c r="AU6" s="39">
        <f t="shared" si="20"/>
        <v>11135</v>
      </c>
      <c r="AV6" s="54"/>
      <c r="AW6" s="36">
        <v>44122</v>
      </c>
      <c r="AX6" s="38">
        <v>871</v>
      </c>
      <c r="AY6" s="39">
        <f t="shared" ref="AY6:AY20" si="32">AY5+AX6</f>
        <v>20498</v>
      </c>
      <c r="AZ6" s="54">
        <v>7</v>
      </c>
      <c r="BA6" s="47">
        <v>44141</v>
      </c>
      <c r="BB6" s="60">
        <v>1755</v>
      </c>
      <c r="BC6" s="39">
        <f t="shared" si="3"/>
        <v>38189</v>
      </c>
      <c r="BD6" s="90">
        <v>2</v>
      </c>
      <c r="BE6" s="47">
        <v>44160</v>
      </c>
      <c r="BF6" s="60">
        <v>970</v>
      </c>
      <c r="BG6" s="42">
        <f t="shared" si="21"/>
        <v>59817</v>
      </c>
      <c r="BH6" s="49">
        <v>4</v>
      </c>
      <c r="BI6" s="36">
        <v>44179</v>
      </c>
      <c r="BJ6" s="60">
        <v>1371</v>
      </c>
      <c r="BK6" s="37">
        <f t="shared" si="4"/>
        <v>84846</v>
      </c>
      <c r="BL6" s="49">
        <v>4</v>
      </c>
      <c r="BM6" s="36">
        <v>44198</v>
      </c>
      <c r="BN6" s="60">
        <v>2295</v>
      </c>
      <c r="BO6" s="52">
        <f t="shared" si="22"/>
        <v>117373</v>
      </c>
      <c r="BP6" s="49">
        <v>9</v>
      </c>
      <c r="BQ6" s="47">
        <v>44217</v>
      </c>
      <c r="BR6" s="60">
        <v>3170</v>
      </c>
      <c r="BS6" s="42">
        <f t="shared" si="23"/>
        <v>172549</v>
      </c>
      <c r="BT6" s="49">
        <v>12</v>
      </c>
      <c r="BU6" s="36">
        <v>44236</v>
      </c>
      <c r="BV6" s="42">
        <v>2764</v>
      </c>
      <c r="BW6" s="42">
        <f t="shared" si="24"/>
        <v>248316</v>
      </c>
      <c r="BX6" s="49">
        <v>13</v>
      </c>
      <c r="BY6" s="75">
        <v>44255</v>
      </c>
      <c r="BZ6" s="72">
        <v>2437</v>
      </c>
      <c r="CA6" s="72">
        <f t="shared" si="5"/>
        <v>300752</v>
      </c>
      <c r="CB6" s="49">
        <v>9</v>
      </c>
      <c r="CC6" s="47">
        <v>44274</v>
      </c>
      <c r="CD6" s="42">
        <v>1576</v>
      </c>
      <c r="CE6" s="42">
        <f t="shared" si="6"/>
        <v>330042</v>
      </c>
      <c r="CF6" s="49">
        <v>2</v>
      </c>
      <c r="CG6" s="47">
        <v>44293</v>
      </c>
      <c r="CH6" s="42">
        <v>1139</v>
      </c>
      <c r="CI6" s="39">
        <f t="shared" si="25"/>
        <v>354468</v>
      </c>
      <c r="CJ6" s="49">
        <v>4</v>
      </c>
      <c r="CK6" s="73"/>
      <c r="CL6" s="36">
        <v>44312</v>
      </c>
      <c r="CM6" s="42">
        <v>2776</v>
      </c>
      <c r="CN6" s="42">
        <f t="shared" si="7"/>
        <v>395718</v>
      </c>
      <c r="CO6" s="49">
        <v>13</v>
      </c>
      <c r="CP6" s="79">
        <v>44331</v>
      </c>
      <c r="CQ6" s="42">
        <v>4140</v>
      </c>
      <c r="CR6" s="42">
        <f t="shared" si="8"/>
        <v>466330</v>
      </c>
      <c r="CS6" s="49">
        <v>44</v>
      </c>
      <c r="CT6" s="36">
        <v>44350</v>
      </c>
      <c r="CU6" s="42">
        <v>8209</v>
      </c>
      <c r="CV6" s="42">
        <f t="shared" si="9"/>
        <v>595374</v>
      </c>
      <c r="CW6" s="49">
        <v>103</v>
      </c>
      <c r="CX6" s="36">
        <v>44369</v>
      </c>
      <c r="CY6" s="42">
        <v>4743</v>
      </c>
      <c r="CZ6" s="42">
        <f t="shared" si="10"/>
        <v>705762</v>
      </c>
      <c r="DA6" s="49">
        <v>77</v>
      </c>
      <c r="DB6" s="36">
        <v>44388</v>
      </c>
      <c r="DC6" s="42">
        <v>9105</v>
      </c>
      <c r="DD6" s="42">
        <f t="shared" si="26"/>
        <v>836296</v>
      </c>
      <c r="DE6" s="49">
        <v>91</v>
      </c>
      <c r="DF6" s="36">
        <v>44407</v>
      </c>
      <c r="DG6" s="42">
        <v>16840</v>
      </c>
      <c r="DH6" s="42">
        <f t="shared" si="11"/>
        <v>1095486</v>
      </c>
      <c r="DI6" s="49">
        <v>134</v>
      </c>
      <c r="DJ6" s="36">
        <v>44426</v>
      </c>
      <c r="DK6" s="42">
        <v>22242</v>
      </c>
      <c r="DL6" s="42">
        <f t="shared" si="12"/>
        <v>1466512</v>
      </c>
      <c r="DM6" s="49">
        <v>225</v>
      </c>
      <c r="DN6" s="47">
        <v>44445</v>
      </c>
      <c r="DO6" s="42">
        <v>17352</v>
      </c>
      <c r="DP6" s="42">
        <f t="shared" si="13"/>
        <v>1862187</v>
      </c>
      <c r="DQ6" s="49">
        <v>272</v>
      </c>
      <c r="DR6" s="36">
        <v>44464</v>
      </c>
      <c r="DS6" s="42">
        <v>13899</v>
      </c>
      <c r="DT6" s="42">
        <f t="shared" si="14"/>
        <v>2185131</v>
      </c>
      <c r="DU6" s="49">
        <v>228</v>
      </c>
      <c r="DV6" s="36">
        <v>44483</v>
      </c>
      <c r="DW6" s="42">
        <v>8084</v>
      </c>
      <c r="DX6" s="42">
        <f t="shared" si="27"/>
        <v>2484768</v>
      </c>
      <c r="DY6" s="49">
        <v>88</v>
      </c>
      <c r="DZ6" s="36">
        <v>44502</v>
      </c>
      <c r="EA6" s="42">
        <v>5071</v>
      </c>
      <c r="EB6" s="42">
        <f t="shared" si="15"/>
        <v>2481339</v>
      </c>
      <c r="EC6" s="94">
        <v>70</v>
      </c>
      <c r="ED6" s="95">
        <v>44521</v>
      </c>
      <c r="EE6" s="42">
        <v>4854</v>
      </c>
      <c r="EF6" s="42">
        <f t="shared" si="16"/>
        <v>2586601</v>
      </c>
      <c r="EG6" s="49">
        <v>24</v>
      </c>
    </row>
    <row r="7" spans="1:141" ht="12.75" customHeight="1" x14ac:dyDescent="0.25">
      <c r="A7" s="36">
        <v>43895</v>
      </c>
      <c r="B7" s="38">
        <v>5</v>
      </c>
      <c r="C7" s="37">
        <f t="shared" si="2"/>
        <v>55</v>
      </c>
      <c r="D7" s="81"/>
      <c r="E7" s="36">
        <v>43914</v>
      </c>
      <c r="F7" s="91">
        <v>106</v>
      </c>
      <c r="G7" s="39">
        <f t="shared" ref="G7:G20" si="33">G6+F7</f>
        <v>1624</v>
      </c>
      <c r="H7" s="54">
        <v>2</v>
      </c>
      <c r="I7" s="36">
        <v>43933</v>
      </c>
      <c r="J7" s="38">
        <v>153</v>
      </c>
      <c r="K7" s="39">
        <f t="shared" si="17"/>
        <v>4683</v>
      </c>
      <c r="L7" s="54">
        <v>3</v>
      </c>
      <c r="M7" s="36">
        <v>43952</v>
      </c>
      <c r="N7" s="38">
        <v>69</v>
      </c>
      <c r="O7" s="39">
        <f t="shared" si="18"/>
        <v>6071</v>
      </c>
      <c r="P7" s="54">
        <v>1</v>
      </c>
      <c r="Q7" s="36">
        <v>43971</v>
      </c>
      <c r="R7" s="38">
        <v>31</v>
      </c>
      <c r="S7" s="39">
        <f t="shared" si="28"/>
        <v>7009</v>
      </c>
      <c r="T7" s="54"/>
      <c r="U7" s="36">
        <v>43990</v>
      </c>
      <c r="V7" s="38">
        <v>7</v>
      </c>
      <c r="W7" s="39">
        <f t="shared" si="0"/>
        <v>8329</v>
      </c>
      <c r="X7" s="85"/>
      <c r="Y7" s="36">
        <v>44009</v>
      </c>
      <c r="Z7" s="38">
        <v>10</v>
      </c>
      <c r="AA7" s="39">
        <f t="shared" si="1"/>
        <v>8616</v>
      </c>
      <c r="AB7" s="39"/>
      <c r="AC7" s="36">
        <v>44028</v>
      </c>
      <c r="AD7" s="38">
        <v>3</v>
      </c>
      <c r="AE7" s="39">
        <f t="shared" si="29"/>
        <v>8737</v>
      </c>
      <c r="AF7" s="54"/>
      <c r="AG7" s="36">
        <v>44047</v>
      </c>
      <c r="AH7" s="38">
        <v>1</v>
      </c>
      <c r="AI7" s="39">
        <f t="shared" si="30"/>
        <v>9002</v>
      </c>
      <c r="AJ7" s="39"/>
      <c r="AK7" s="36">
        <v>44066</v>
      </c>
      <c r="AL7" s="57">
        <v>10</v>
      </c>
      <c r="AM7" s="39">
        <f t="shared" si="31"/>
        <v>9267</v>
      </c>
      <c r="AN7" s="54"/>
      <c r="AO7" s="36">
        <v>44085</v>
      </c>
      <c r="AP7" s="86">
        <v>182</v>
      </c>
      <c r="AQ7" s="39">
        <f t="shared" si="19"/>
        <v>9810</v>
      </c>
      <c r="AR7" s="54"/>
      <c r="AS7" s="36">
        <v>44104</v>
      </c>
      <c r="AT7" s="86">
        <v>89</v>
      </c>
      <c r="AU7" s="39">
        <f t="shared" si="20"/>
        <v>11224</v>
      </c>
      <c r="AV7" s="54">
        <v>2</v>
      </c>
      <c r="AW7" s="36">
        <v>44123</v>
      </c>
      <c r="AX7" s="38">
        <v>865</v>
      </c>
      <c r="AY7" s="39">
        <f t="shared" si="32"/>
        <v>21363</v>
      </c>
      <c r="AZ7" s="54">
        <v>3</v>
      </c>
      <c r="BA7" s="47">
        <v>44142</v>
      </c>
      <c r="BB7" s="60">
        <v>1168</v>
      </c>
      <c r="BC7" s="39">
        <f t="shared" si="3"/>
        <v>39357</v>
      </c>
      <c r="BD7" s="90">
        <v>3</v>
      </c>
      <c r="BE7" s="47">
        <v>44161</v>
      </c>
      <c r="BF7" s="60">
        <v>935</v>
      </c>
      <c r="BG7" s="42">
        <f t="shared" si="21"/>
        <v>60752</v>
      </c>
      <c r="BH7" s="49">
        <v>3</v>
      </c>
      <c r="BI7" s="36">
        <v>44180</v>
      </c>
      <c r="BJ7" s="60">
        <v>1772</v>
      </c>
      <c r="BK7" s="37">
        <f t="shared" si="4"/>
        <v>86618</v>
      </c>
      <c r="BL7" s="49">
        <v>3</v>
      </c>
      <c r="BM7" s="36">
        <v>44199</v>
      </c>
      <c r="BN7" s="60">
        <v>1704</v>
      </c>
      <c r="BO7" s="52">
        <f t="shared" si="22"/>
        <v>119077</v>
      </c>
      <c r="BP7" s="49">
        <v>11</v>
      </c>
      <c r="BQ7" s="35">
        <v>44218</v>
      </c>
      <c r="BR7" s="60">
        <v>3631</v>
      </c>
      <c r="BS7" s="42">
        <f t="shared" si="23"/>
        <v>176180</v>
      </c>
      <c r="BT7" s="49">
        <v>18</v>
      </c>
      <c r="BU7" s="36">
        <v>44237</v>
      </c>
      <c r="BV7" s="42">
        <v>3288</v>
      </c>
      <c r="BW7" s="42">
        <f t="shared" si="24"/>
        <v>251604</v>
      </c>
      <c r="BX7" s="49">
        <v>14</v>
      </c>
      <c r="BY7" s="75">
        <v>44256</v>
      </c>
      <c r="BZ7" s="72">
        <v>1828</v>
      </c>
      <c r="CA7" s="72">
        <f t="shared" si="5"/>
        <v>302580</v>
      </c>
      <c r="CB7" s="49">
        <v>5</v>
      </c>
      <c r="CC7" s="47">
        <v>44275</v>
      </c>
      <c r="CD7" s="42">
        <v>1671</v>
      </c>
      <c r="CE7" s="42">
        <f t="shared" si="6"/>
        <v>331713</v>
      </c>
      <c r="CF7" s="49">
        <v>4</v>
      </c>
      <c r="CG7" s="47">
        <v>44294</v>
      </c>
      <c r="CH7" s="42">
        <v>1285</v>
      </c>
      <c r="CI7" s="39">
        <f t="shared" si="25"/>
        <v>355753</v>
      </c>
      <c r="CJ7" s="49">
        <v>4</v>
      </c>
      <c r="CK7" s="73"/>
      <c r="CL7" s="36">
        <v>44313</v>
      </c>
      <c r="CM7" s="42">
        <v>2733</v>
      </c>
      <c r="CN7" s="42">
        <f t="shared" si="7"/>
        <v>398451</v>
      </c>
      <c r="CO7" s="49">
        <v>13</v>
      </c>
      <c r="CP7" s="36">
        <v>44332</v>
      </c>
      <c r="CQ7" s="42">
        <v>3780</v>
      </c>
      <c r="CR7" s="42">
        <f t="shared" si="8"/>
        <v>470110</v>
      </c>
      <c r="CS7" s="49">
        <v>36</v>
      </c>
      <c r="CT7" s="36">
        <v>44351</v>
      </c>
      <c r="CU7" s="42">
        <v>7748</v>
      </c>
      <c r="CV7" s="42">
        <f t="shared" si="9"/>
        <v>603122</v>
      </c>
      <c r="CW7" s="49">
        <v>86</v>
      </c>
      <c r="CX7" s="36">
        <v>44370</v>
      </c>
      <c r="CY7" s="42">
        <v>5244</v>
      </c>
      <c r="CZ7" s="42">
        <f t="shared" si="10"/>
        <v>711006</v>
      </c>
      <c r="DA7" s="49">
        <v>83</v>
      </c>
      <c r="DB7" s="36">
        <v>44389</v>
      </c>
      <c r="DC7" s="42">
        <v>8574</v>
      </c>
      <c r="DD7" s="42">
        <f t="shared" si="26"/>
        <v>844870</v>
      </c>
      <c r="DE7" s="49">
        <v>102</v>
      </c>
      <c r="DF7" s="36">
        <v>44408</v>
      </c>
      <c r="DG7" s="42">
        <v>17786</v>
      </c>
      <c r="DH7" s="42">
        <f t="shared" si="11"/>
        <v>1113272</v>
      </c>
      <c r="DI7" s="49">
        <v>165</v>
      </c>
      <c r="DJ7" s="36">
        <v>44427</v>
      </c>
      <c r="DK7" s="42">
        <v>22948</v>
      </c>
      <c r="DL7" s="42">
        <f t="shared" si="12"/>
        <v>1489460</v>
      </c>
      <c r="DM7" s="49">
        <v>178</v>
      </c>
      <c r="DN7" s="47">
        <v>44446</v>
      </c>
      <c r="DO7" s="42">
        <v>18547</v>
      </c>
      <c r="DP7" s="42">
        <f t="shared" si="13"/>
        <v>1880734</v>
      </c>
      <c r="DQ7" s="49">
        <v>311</v>
      </c>
      <c r="DR7" s="36">
        <v>44465</v>
      </c>
      <c r="DS7" s="42">
        <v>13104</v>
      </c>
      <c r="DT7" s="42">
        <f t="shared" si="14"/>
        <v>2198235</v>
      </c>
      <c r="DU7" s="49">
        <v>278</v>
      </c>
      <c r="DV7" s="36">
        <v>44484</v>
      </c>
      <c r="DW7" s="42">
        <v>7420</v>
      </c>
      <c r="DX7" s="42">
        <f t="shared" si="27"/>
        <v>2492188</v>
      </c>
      <c r="DY7" s="49">
        <v>89</v>
      </c>
      <c r="DZ7" s="36">
        <v>44503</v>
      </c>
      <c r="EA7" s="42">
        <v>5291</v>
      </c>
      <c r="EB7" s="42">
        <f t="shared" si="15"/>
        <v>2486630</v>
      </c>
      <c r="EC7" s="94">
        <v>46</v>
      </c>
      <c r="ED7" s="95">
        <v>44522</v>
      </c>
      <c r="EE7" s="42">
        <v>4885</v>
      </c>
      <c r="EF7" s="42">
        <f t="shared" si="16"/>
        <v>2591486</v>
      </c>
      <c r="EG7" s="49">
        <v>61</v>
      </c>
    </row>
    <row r="8" spans="1:141" ht="12.75" customHeight="1" x14ac:dyDescent="0.25">
      <c r="A8" s="36">
        <v>43896</v>
      </c>
      <c r="B8" s="38">
        <v>28</v>
      </c>
      <c r="C8" s="37">
        <f t="shared" si="2"/>
        <v>83</v>
      </c>
      <c r="D8" s="81"/>
      <c r="E8" s="36">
        <v>43915</v>
      </c>
      <c r="F8" s="91">
        <v>172</v>
      </c>
      <c r="G8" s="39">
        <f t="shared" si="33"/>
        <v>1796</v>
      </c>
      <c r="H8" s="54">
        <v>4</v>
      </c>
      <c r="I8" s="36">
        <v>43934</v>
      </c>
      <c r="J8" s="38">
        <v>134</v>
      </c>
      <c r="K8" s="39">
        <f t="shared" si="17"/>
        <v>4817</v>
      </c>
      <c r="L8" s="54">
        <v>1</v>
      </c>
      <c r="M8" s="36">
        <v>43953</v>
      </c>
      <c r="N8" s="38">
        <v>105</v>
      </c>
      <c r="O8" s="39">
        <f t="shared" si="18"/>
        <v>6176</v>
      </c>
      <c r="P8" s="54"/>
      <c r="Q8" s="36">
        <v>43972</v>
      </c>
      <c r="R8" s="38">
        <v>50</v>
      </c>
      <c r="S8" s="39">
        <f t="shared" si="28"/>
        <v>7059</v>
      </c>
      <c r="T8" s="54"/>
      <c r="U8" s="36">
        <v>43991</v>
      </c>
      <c r="V8" s="38">
        <v>7</v>
      </c>
      <c r="W8" s="39">
        <f t="shared" si="0"/>
        <v>8336</v>
      </c>
      <c r="X8" s="85"/>
      <c r="Y8" s="36">
        <v>44010</v>
      </c>
      <c r="Z8" s="38">
        <v>18</v>
      </c>
      <c r="AA8" s="39">
        <f t="shared" si="1"/>
        <v>8634</v>
      </c>
      <c r="AB8" s="39"/>
      <c r="AC8" s="36">
        <v>44029</v>
      </c>
      <c r="AD8" s="38">
        <v>18</v>
      </c>
      <c r="AE8" s="39">
        <f t="shared" si="29"/>
        <v>8755</v>
      </c>
      <c r="AF8" s="54"/>
      <c r="AG8" s="36">
        <v>44048</v>
      </c>
      <c r="AH8" s="38">
        <v>21</v>
      </c>
      <c r="AI8" s="39">
        <f t="shared" si="30"/>
        <v>9023</v>
      </c>
      <c r="AJ8" s="39"/>
      <c r="AK8" s="36">
        <v>44067</v>
      </c>
      <c r="AL8" s="57">
        <v>7</v>
      </c>
      <c r="AM8" s="39">
        <f t="shared" si="31"/>
        <v>9274</v>
      </c>
      <c r="AN8" s="54"/>
      <c r="AO8" s="36">
        <v>44086</v>
      </c>
      <c r="AP8" s="86">
        <v>58</v>
      </c>
      <c r="AQ8" s="39">
        <f t="shared" si="19"/>
        <v>9868</v>
      </c>
      <c r="AR8" s="54"/>
      <c r="AS8" s="36">
        <v>44105</v>
      </c>
      <c r="AT8" s="86">
        <v>260</v>
      </c>
      <c r="AU8" s="39">
        <f t="shared" si="20"/>
        <v>11484</v>
      </c>
      <c r="AV8" s="54"/>
      <c r="AW8" s="36">
        <v>44124</v>
      </c>
      <c r="AX8" s="38">
        <v>862</v>
      </c>
      <c r="AY8" s="39">
        <f t="shared" si="32"/>
        <v>22225</v>
      </c>
      <c r="AZ8" s="54">
        <v>3</v>
      </c>
      <c r="BA8" s="47">
        <v>44143</v>
      </c>
      <c r="BB8" s="60">
        <v>852</v>
      </c>
      <c r="BC8" s="39">
        <f t="shared" si="3"/>
        <v>40209</v>
      </c>
      <c r="BD8" s="90">
        <v>4</v>
      </c>
      <c r="BE8" s="47">
        <v>44162</v>
      </c>
      <c r="BF8" s="60">
        <v>1109</v>
      </c>
      <c r="BG8" s="42">
        <f t="shared" si="21"/>
        <v>61861</v>
      </c>
      <c r="BH8" s="49">
        <v>2</v>
      </c>
      <c r="BI8" s="82">
        <v>44181</v>
      </c>
      <c r="BJ8" s="60">
        <v>1295</v>
      </c>
      <c r="BK8" s="37">
        <f t="shared" si="4"/>
        <v>87913</v>
      </c>
      <c r="BL8" s="49">
        <v>7</v>
      </c>
      <c r="BM8" s="36">
        <v>44200</v>
      </c>
      <c r="BN8" s="60">
        <v>1741</v>
      </c>
      <c r="BO8" s="52">
        <f t="shared" si="22"/>
        <v>120818</v>
      </c>
      <c r="BP8" s="49">
        <v>7</v>
      </c>
      <c r="BQ8" s="47">
        <v>44219</v>
      </c>
      <c r="BR8" s="60">
        <v>4275</v>
      </c>
      <c r="BS8" s="42">
        <f t="shared" si="23"/>
        <v>180455</v>
      </c>
      <c r="BT8" s="49">
        <v>7</v>
      </c>
      <c r="BU8" s="36">
        <v>44238</v>
      </c>
      <c r="BV8" s="42">
        <v>3384</v>
      </c>
      <c r="BW8" s="42">
        <f t="shared" si="24"/>
        <v>254988</v>
      </c>
      <c r="BX8" s="49">
        <v>13</v>
      </c>
      <c r="BY8" s="75">
        <v>44257</v>
      </c>
      <c r="BZ8" s="72">
        <v>1555</v>
      </c>
      <c r="CA8" s="72">
        <f t="shared" si="5"/>
        <v>304135</v>
      </c>
      <c r="CB8" s="49">
        <v>6</v>
      </c>
      <c r="CC8" s="47">
        <v>44276</v>
      </c>
      <c r="CD8" s="42">
        <v>1327</v>
      </c>
      <c r="CE8" s="42">
        <f t="shared" si="6"/>
        <v>333040</v>
      </c>
      <c r="CF8" s="49">
        <v>4</v>
      </c>
      <c r="CG8" s="47">
        <v>44295</v>
      </c>
      <c r="CH8" s="42">
        <v>1854</v>
      </c>
      <c r="CI8" s="39">
        <f t="shared" si="25"/>
        <v>357607</v>
      </c>
      <c r="CJ8" s="49">
        <v>5</v>
      </c>
      <c r="CK8" s="73"/>
      <c r="CL8" s="36">
        <v>44314</v>
      </c>
      <c r="CM8" s="42">
        <v>3142</v>
      </c>
      <c r="CN8" s="42">
        <f t="shared" si="7"/>
        <v>401593</v>
      </c>
      <c r="CO8" s="49">
        <v>15</v>
      </c>
      <c r="CP8" s="79">
        <v>44333</v>
      </c>
      <c r="CQ8" s="42">
        <v>4446</v>
      </c>
      <c r="CR8" s="42">
        <f t="shared" si="8"/>
        <v>474556</v>
      </c>
      <c r="CS8" s="49">
        <v>45</v>
      </c>
      <c r="CT8" s="36">
        <v>44352</v>
      </c>
      <c r="CU8" s="42">
        <v>7452</v>
      </c>
      <c r="CV8" s="42">
        <f t="shared" si="9"/>
        <v>610574</v>
      </c>
      <c r="CW8" s="49">
        <v>109</v>
      </c>
      <c r="CX8" s="36">
        <v>44371</v>
      </c>
      <c r="CY8" s="42">
        <v>5841</v>
      </c>
      <c r="CZ8" s="42">
        <f t="shared" si="10"/>
        <v>716847</v>
      </c>
      <c r="DA8" s="49">
        <v>84</v>
      </c>
      <c r="DB8" s="36">
        <v>44390</v>
      </c>
      <c r="DC8" s="42">
        <v>11079</v>
      </c>
      <c r="DD8" s="42">
        <f t="shared" si="26"/>
        <v>855949</v>
      </c>
      <c r="DE8" s="49">
        <v>125</v>
      </c>
      <c r="DF8" s="36">
        <v>44409</v>
      </c>
      <c r="DG8" s="42">
        <v>17150</v>
      </c>
      <c r="DH8" s="42">
        <f t="shared" si="11"/>
        <v>1130422</v>
      </c>
      <c r="DI8" s="49">
        <v>160</v>
      </c>
      <c r="DJ8" s="36">
        <v>44428</v>
      </c>
      <c r="DK8" s="42">
        <v>23564</v>
      </c>
      <c r="DL8" s="42">
        <f t="shared" si="12"/>
        <v>1513024</v>
      </c>
      <c r="DM8" s="49">
        <v>233</v>
      </c>
      <c r="DN8" s="47">
        <v>44447</v>
      </c>
      <c r="DO8" s="42">
        <v>19733</v>
      </c>
      <c r="DP8" s="42">
        <f t="shared" si="13"/>
        <v>1900467</v>
      </c>
      <c r="DQ8" s="49">
        <v>361</v>
      </c>
      <c r="DR8" s="36">
        <v>44466</v>
      </c>
      <c r="DS8" s="42">
        <v>10959</v>
      </c>
      <c r="DT8" s="42">
        <f t="shared" si="14"/>
        <v>2209194</v>
      </c>
      <c r="DU8" s="49">
        <v>258</v>
      </c>
      <c r="DV8" s="36">
        <v>44485</v>
      </c>
      <c r="DW8" s="42">
        <v>7509</v>
      </c>
      <c r="DX8" s="42">
        <f t="shared" si="27"/>
        <v>2499697</v>
      </c>
      <c r="DY8" s="49">
        <v>88</v>
      </c>
      <c r="DZ8" s="36">
        <v>44504</v>
      </c>
      <c r="EA8" s="42">
        <v>5713</v>
      </c>
      <c r="EB8" s="42">
        <f t="shared" si="15"/>
        <v>2492343</v>
      </c>
      <c r="EC8" s="94">
        <v>64</v>
      </c>
      <c r="ED8" s="95">
        <v>44523</v>
      </c>
      <c r="EE8" s="42"/>
      <c r="EF8" s="42" t="str">
        <f t="shared" si="16"/>
        <v/>
      </c>
      <c r="EG8" s="49"/>
    </row>
    <row r="9" spans="1:141" ht="12.75" customHeight="1" x14ac:dyDescent="0.25">
      <c r="A9" s="36">
        <v>43897</v>
      </c>
      <c r="B9" s="38">
        <v>10</v>
      </c>
      <c r="C9" s="37">
        <f t="shared" si="2"/>
        <v>93</v>
      </c>
      <c r="D9" s="81"/>
      <c r="E9" s="36">
        <v>43916</v>
      </c>
      <c r="F9" s="91">
        <v>235</v>
      </c>
      <c r="G9" s="39">
        <f t="shared" si="33"/>
        <v>2031</v>
      </c>
      <c r="H9" s="54">
        <v>3</v>
      </c>
      <c r="I9" s="82">
        <v>43935</v>
      </c>
      <c r="J9" s="38">
        <v>170</v>
      </c>
      <c r="K9" s="39">
        <f t="shared" si="17"/>
        <v>4987</v>
      </c>
      <c r="L9" s="54">
        <v>5</v>
      </c>
      <c r="M9" s="36">
        <v>43954</v>
      </c>
      <c r="N9" s="38">
        <v>122</v>
      </c>
      <c r="O9" s="39">
        <f t="shared" si="18"/>
        <v>6298</v>
      </c>
      <c r="P9" s="54">
        <v>2</v>
      </c>
      <c r="Q9" s="36">
        <v>43973</v>
      </c>
      <c r="R9" s="38">
        <v>78</v>
      </c>
      <c r="S9" s="39">
        <f t="shared" si="28"/>
        <v>7137</v>
      </c>
      <c r="T9" s="54">
        <v>1</v>
      </c>
      <c r="U9" s="36">
        <v>43992</v>
      </c>
      <c r="V9" s="38">
        <v>2</v>
      </c>
      <c r="W9" s="39">
        <f t="shared" si="0"/>
        <v>8338</v>
      </c>
      <c r="X9" s="85">
        <v>1</v>
      </c>
      <c r="Y9" s="36">
        <v>44011</v>
      </c>
      <c r="Z9" s="38">
        <v>3</v>
      </c>
      <c r="AA9" s="39">
        <f t="shared" si="1"/>
        <v>8637</v>
      </c>
      <c r="AB9" s="39"/>
      <c r="AC9" s="36">
        <v>44030</v>
      </c>
      <c r="AD9" s="38">
        <v>9</v>
      </c>
      <c r="AE9" s="39">
        <f t="shared" si="29"/>
        <v>8764</v>
      </c>
      <c r="AF9" s="54"/>
      <c r="AG9" s="36">
        <v>44049</v>
      </c>
      <c r="AH9" s="38">
        <v>15</v>
      </c>
      <c r="AI9" s="39">
        <f t="shared" si="30"/>
        <v>9038</v>
      </c>
      <c r="AJ9" s="39"/>
      <c r="AK9" s="36">
        <v>44068</v>
      </c>
      <c r="AL9" s="57">
        <v>11</v>
      </c>
      <c r="AM9" s="39">
        <f t="shared" si="31"/>
        <v>9285</v>
      </c>
      <c r="AN9" s="54"/>
      <c r="AO9" s="36">
        <v>44087</v>
      </c>
      <c r="AP9" s="86">
        <v>47</v>
      </c>
      <c r="AQ9" s="39">
        <f t="shared" si="19"/>
        <v>9915</v>
      </c>
      <c r="AR9" s="54"/>
      <c r="AS9" s="36">
        <v>44106</v>
      </c>
      <c r="AT9" s="86">
        <v>287</v>
      </c>
      <c r="AU9" s="39">
        <f t="shared" si="20"/>
        <v>11771</v>
      </c>
      <c r="AV9" s="54"/>
      <c r="AW9" s="36">
        <v>44125</v>
      </c>
      <c r="AX9" s="38">
        <v>732</v>
      </c>
      <c r="AY9" s="39">
        <f t="shared" si="32"/>
        <v>22957</v>
      </c>
      <c r="AZ9" s="54">
        <v>6</v>
      </c>
      <c r="BA9" s="47">
        <v>44144</v>
      </c>
      <c r="BB9" s="60">
        <v>972</v>
      </c>
      <c r="BC9" s="39">
        <f t="shared" si="3"/>
        <v>41181</v>
      </c>
      <c r="BD9" s="90">
        <v>8</v>
      </c>
      <c r="BE9" s="47">
        <v>44163</v>
      </c>
      <c r="BF9" s="60">
        <v>1315</v>
      </c>
      <c r="BG9" s="42">
        <f t="shared" si="21"/>
        <v>63176</v>
      </c>
      <c r="BH9" s="49">
        <v>4</v>
      </c>
      <c r="BI9" s="36">
        <v>44182</v>
      </c>
      <c r="BJ9" s="60">
        <v>1220</v>
      </c>
      <c r="BK9" s="37">
        <f t="shared" si="4"/>
        <v>89133</v>
      </c>
      <c r="BL9" s="49">
        <v>3</v>
      </c>
      <c r="BM9" s="36">
        <v>44201</v>
      </c>
      <c r="BN9" s="60">
        <v>2027</v>
      </c>
      <c r="BO9" s="52">
        <f t="shared" si="22"/>
        <v>122845</v>
      </c>
      <c r="BP9" s="49">
        <v>8</v>
      </c>
      <c r="BQ9" s="47">
        <v>44220</v>
      </c>
      <c r="BR9" s="60">
        <v>3346</v>
      </c>
      <c r="BS9" s="42">
        <f t="shared" si="23"/>
        <v>183801</v>
      </c>
      <c r="BT9" s="49">
        <v>11</v>
      </c>
      <c r="BU9" s="36">
        <v>44239</v>
      </c>
      <c r="BV9" s="42">
        <v>3318</v>
      </c>
      <c r="BW9" s="42">
        <f t="shared" si="24"/>
        <v>258306</v>
      </c>
      <c r="BX9" s="49">
        <v>17</v>
      </c>
      <c r="BY9" s="75">
        <v>44258</v>
      </c>
      <c r="BZ9" s="72">
        <v>1745</v>
      </c>
      <c r="CA9" s="72">
        <f t="shared" si="5"/>
        <v>305880</v>
      </c>
      <c r="CB9" s="49">
        <v>7</v>
      </c>
      <c r="CC9" s="47">
        <v>44277</v>
      </c>
      <c r="CD9" s="42">
        <v>1116</v>
      </c>
      <c r="CE9" s="42">
        <f t="shared" si="6"/>
        <v>334156</v>
      </c>
      <c r="CF9" s="49">
        <v>5</v>
      </c>
      <c r="CG9" s="47">
        <v>44296</v>
      </c>
      <c r="CH9" s="42">
        <v>1510</v>
      </c>
      <c r="CI9" s="39">
        <f t="shared" si="25"/>
        <v>359117</v>
      </c>
      <c r="CJ9" s="49">
        <v>8</v>
      </c>
      <c r="CK9" s="73"/>
      <c r="CL9" s="36">
        <v>44315</v>
      </c>
      <c r="CM9" s="42">
        <v>3332</v>
      </c>
      <c r="CN9" s="42">
        <f t="shared" si="7"/>
        <v>404925</v>
      </c>
      <c r="CO9" s="49">
        <v>15</v>
      </c>
      <c r="CP9" s="36">
        <v>44334</v>
      </c>
      <c r="CQ9" s="42">
        <v>4865</v>
      </c>
      <c r="CR9" s="42">
        <f t="shared" si="8"/>
        <v>479421</v>
      </c>
      <c r="CS9" s="49">
        <v>47</v>
      </c>
      <c r="CT9" s="36">
        <v>44353</v>
      </c>
      <c r="CU9" s="42">
        <v>6241</v>
      </c>
      <c r="CV9" s="42">
        <f t="shared" si="9"/>
        <v>616815</v>
      </c>
      <c r="CW9" s="49">
        <v>87</v>
      </c>
      <c r="CX9" s="36">
        <v>44372</v>
      </c>
      <c r="CY9" s="42">
        <v>5812</v>
      </c>
      <c r="CZ9" s="42">
        <f t="shared" si="10"/>
        <v>722659</v>
      </c>
      <c r="DA9" s="49">
        <v>82</v>
      </c>
      <c r="DB9" s="36">
        <v>44391</v>
      </c>
      <c r="DC9" s="42">
        <v>11618</v>
      </c>
      <c r="DD9" s="42">
        <f t="shared" si="26"/>
        <v>867567</v>
      </c>
      <c r="DE9" s="49">
        <v>118</v>
      </c>
      <c r="DF9" s="36">
        <v>44410</v>
      </c>
      <c r="DG9" s="42">
        <v>15764</v>
      </c>
      <c r="DH9" s="42">
        <f t="shared" si="11"/>
        <v>1146186</v>
      </c>
      <c r="DI9" s="49">
        <v>219</v>
      </c>
      <c r="DJ9" s="36">
        <v>44429</v>
      </c>
      <c r="DK9" s="42">
        <v>22262</v>
      </c>
      <c r="DL9" s="42">
        <f t="shared" si="12"/>
        <v>1535286</v>
      </c>
      <c r="DM9" s="49">
        <v>223</v>
      </c>
      <c r="DN9" s="47">
        <v>44448</v>
      </c>
      <c r="DO9" s="42">
        <v>19307</v>
      </c>
      <c r="DP9" s="42">
        <f t="shared" si="13"/>
        <v>1919774</v>
      </c>
      <c r="DQ9" s="49">
        <v>323</v>
      </c>
      <c r="DR9" s="36">
        <v>44467</v>
      </c>
      <c r="DS9" s="42">
        <v>11332</v>
      </c>
      <c r="DT9" s="42">
        <f t="shared" si="14"/>
        <v>2220526</v>
      </c>
      <c r="DU9" s="49">
        <v>240</v>
      </c>
      <c r="DV9" s="36">
        <v>44486</v>
      </c>
      <c r="DW9" s="42">
        <v>6145</v>
      </c>
      <c r="DX9" s="42">
        <f t="shared" si="27"/>
        <v>2505842</v>
      </c>
      <c r="DY9" s="49">
        <v>63</v>
      </c>
      <c r="DZ9" s="36">
        <v>44505</v>
      </c>
      <c r="EA9" s="42">
        <v>4922</v>
      </c>
      <c r="EB9" s="42">
        <f t="shared" si="15"/>
        <v>2497265</v>
      </c>
      <c r="EC9" s="94">
        <v>47</v>
      </c>
      <c r="ED9" s="95">
        <v>44524</v>
      </c>
      <c r="EE9" s="42"/>
      <c r="EF9" s="42" t="str">
        <f t="shared" si="16"/>
        <v/>
      </c>
      <c r="EG9" s="49"/>
    </row>
    <row r="10" spans="1:141" ht="12.75" customHeight="1" x14ac:dyDescent="0.25">
      <c r="A10" s="36">
        <v>43898</v>
      </c>
      <c r="B10" s="38">
        <v>6</v>
      </c>
      <c r="C10" s="37">
        <f t="shared" si="2"/>
        <v>99</v>
      </c>
      <c r="D10" s="81"/>
      <c r="E10" s="36">
        <v>43917</v>
      </c>
      <c r="F10" s="91">
        <v>130</v>
      </c>
      <c r="G10" s="39">
        <f t="shared" si="33"/>
        <v>2161</v>
      </c>
      <c r="H10" s="54">
        <v>3</v>
      </c>
      <c r="I10" s="36">
        <v>43936</v>
      </c>
      <c r="J10" s="38">
        <v>85</v>
      </c>
      <c r="K10" s="39">
        <f t="shared" si="17"/>
        <v>5072</v>
      </c>
      <c r="L10" s="54">
        <v>1</v>
      </c>
      <c r="M10" s="36">
        <v>43955</v>
      </c>
      <c r="N10" s="38">
        <v>55</v>
      </c>
      <c r="O10" s="39">
        <f t="shared" si="18"/>
        <v>6353</v>
      </c>
      <c r="P10" s="54"/>
      <c r="Q10" s="36">
        <v>43974</v>
      </c>
      <c r="R10" s="38">
        <v>48</v>
      </c>
      <c r="S10" s="39">
        <f t="shared" si="28"/>
        <v>7185</v>
      </c>
      <c r="T10" s="39"/>
      <c r="U10" s="36">
        <v>43993</v>
      </c>
      <c r="V10" s="38">
        <v>31</v>
      </c>
      <c r="W10" s="39">
        <f t="shared" si="0"/>
        <v>8369</v>
      </c>
      <c r="X10" s="85"/>
      <c r="Y10" s="36">
        <v>44012</v>
      </c>
      <c r="Z10" s="38">
        <v>2</v>
      </c>
      <c r="AA10" s="39">
        <f t="shared" si="1"/>
        <v>8639</v>
      </c>
      <c r="AB10" s="39"/>
      <c r="AC10" s="36">
        <v>44031</v>
      </c>
      <c r="AD10" s="38">
        <v>15</v>
      </c>
      <c r="AE10" s="39">
        <f t="shared" si="29"/>
        <v>8779</v>
      </c>
      <c r="AF10" s="54">
        <v>1</v>
      </c>
      <c r="AG10" s="36">
        <v>44050</v>
      </c>
      <c r="AH10" s="38">
        <v>25</v>
      </c>
      <c r="AI10" s="39">
        <f t="shared" si="30"/>
        <v>9063</v>
      </c>
      <c r="AJ10" s="39"/>
      <c r="AK10" s="36">
        <v>44069</v>
      </c>
      <c r="AL10" s="57">
        <v>6</v>
      </c>
      <c r="AM10" s="39">
        <f t="shared" si="31"/>
        <v>9291</v>
      </c>
      <c r="AN10" s="54"/>
      <c r="AO10" s="36">
        <v>44088</v>
      </c>
      <c r="AP10" s="86">
        <v>31</v>
      </c>
      <c r="AQ10" s="39">
        <f t="shared" si="19"/>
        <v>9946</v>
      </c>
      <c r="AR10" s="54"/>
      <c r="AS10" s="36">
        <v>44107</v>
      </c>
      <c r="AT10" s="86">
        <v>317</v>
      </c>
      <c r="AU10" s="39">
        <f t="shared" si="20"/>
        <v>12088</v>
      </c>
      <c r="AV10" s="54">
        <v>1</v>
      </c>
      <c r="AW10" s="36">
        <v>44126</v>
      </c>
      <c r="AX10" s="38">
        <v>847</v>
      </c>
      <c r="AY10" s="39">
        <f t="shared" si="32"/>
        <v>23804</v>
      </c>
      <c r="AZ10" s="54">
        <v>5</v>
      </c>
      <c r="BA10" s="47">
        <v>44145</v>
      </c>
      <c r="BB10" s="60">
        <v>869</v>
      </c>
      <c r="BC10" s="39">
        <f t="shared" si="3"/>
        <v>42050</v>
      </c>
      <c r="BD10" s="90">
        <v>6</v>
      </c>
      <c r="BE10" s="47">
        <v>44164</v>
      </c>
      <c r="BF10" s="60">
        <v>1309</v>
      </c>
      <c r="BG10" s="42">
        <f t="shared" si="21"/>
        <v>64485</v>
      </c>
      <c r="BH10" s="49">
        <v>3</v>
      </c>
      <c r="BI10" s="36">
        <v>44183</v>
      </c>
      <c r="BJ10" s="60">
        <v>1683</v>
      </c>
      <c r="BK10" s="37">
        <f t="shared" si="4"/>
        <v>90816</v>
      </c>
      <c r="BL10" s="49">
        <v>0</v>
      </c>
      <c r="BM10" s="36">
        <v>44202</v>
      </c>
      <c r="BN10" s="60">
        <v>2593</v>
      </c>
      <c r="BO10" s="52">
        <f t="shared" si="22"/>
        <v>125438</v>
      </c>
      <c r="BP10" s="49">
        <v>4</v>
      </c>
      <c r="BQ10" s="47">
        <v>44221</v>
      </c>
      <c r="BR10" s="60">
        <v>3048</v>
      </c>
      <c r="BS10" s="42">
        <f t="shared" si="23"/>
        <v>186849</v>
      </c>
      <c r="BT10" s="49">
        <v>11</v>
      </c>
      <c r="BU10" s="36">
        <v>44240</v>
      </c>
      <c r="BV10" s="42">
        <v>3499</v>
      </c>
      <c r="BW10" s="42">
        <f t="shared" si="24"/>
        <v>261805</v>
      </c>
      <c r="BX10" s="49">
        <v>5</v>
      </c>
      <c r="BY10" s="75">
        <v>44259</v>
      </c>
      <c r="BZ10" s="72">
        <v>2063</v>
      </c>
      <c r="CA10" s="72">
        <f t="shared" si="5"/>
        <v>307943</v>
      </c>
      <c r="CB10" s="49">
        <v>5</v>
      </c>
      <c r="CC10" s="47">
        <v>44278</v>
      </c>
      <c r="CD10" s="42">
        <v>1384</v>
      </c>
      <c r="CE10" s="42">
        <f t="shared" si="6"/>
        <v>335540</v>
      </c>
      <c r="CF10" s="49">
        <v>6</v>
      </c>
      <c r="CG10" s="47">
        <v>44297</v>
      </c>
      <c r="CH10" s="42">
        <v>1739</v>
      </c>
      <c r="CI10" s="39">
        <f t="shared" si="25"/>
        <v>360856</v>
      </c>
      <c r="CJ10" s="49">
        <v>8</v>
      </c>
      <c r="CK10" s="73"/>
      <c r="CL10" s="36">
        <v>44316</v>
      </c>
      <c r="CM10" s="42">
        <v>3788</v>
      </c>
      <c r="CN10" s="42">
        <f t="shared" si="7"/>
        <v>408713</v>
      </c>
      <c r="CO10" s="49">
        <v>14</v>
      </c>
      <c r="CP10" s="79">
        <v>44335</v>
      </c>
      <c r="CQ10" s="42">
        <v>6075</v>
      </c>
      <c r="CR10" s="42">
        <f t="shared" si="8"/>
        <v>485496</v>
      </c>
      <c r="CS10" s="49">
        <v>46</v>
      </c>
      <c r="CT10" s="36">
        <v>44354</v>
      </c>
      <c r="CU10" s="42">
        <v>5271</v>
      </c>
      <c r="CV10" s="42">
        <f t="shared" si="9"/>
        <v>622086</v>
      </c>
      <c r="CW10" s="49">
        <v>82</v>
      </c>
      <c r="CX10" s="36">
        <v>44373</v>
      </c>
      <c r="CY10" s="42">
        <v>5803</v>
      </c>
      <c r="CZ10" s="42">
        <f t="shared" si="10"/>
        <v>728462</v>
      </c>
      <c r="DA10" s="49">
        <v>81</v>
      </c>
      <c r="DB10" s="36">
        <v>44392</v>
      </c>
      <c r="DC10" s="42">
        <v>13215</v>
      </c>
      <c r="DD10" s="42">
        <f t="shared" si="26"/>
        <v>880782</v>
      </c>
      <c r="DE10" s="49">
        <v>110</v>
      </c>
      <c r="DF10" s="36">
        <v>44411</v>
      </c>
      <c r="DG10" s="42">
        <v>17105</v>
      </c>
      <c r="DH10" s="42">
        <f t="shared" si="11"/>
        <v>1163291</v>
      </c>
      <c r="DI10" s="49">
        <v>195</v>
      </c>
      <c r="DJ10" s="36">
        <v>44430</v>
      </c>
      <c r="DK10" s="42">
        <v>19807</v>
      </c>
      <c r="DL10" s="42">
        <f t="shared" si="12"/>
        <v>1555093</v>
      </c>
      <c r="DM10" s="49">
        <v>232</v>
      </c>
      <c r="DN10" s="47">
        <v>44449</v>
      </c>
      <c r="DO10" s="42">
        <v>21176</v>
      </c>
      <c r="DP10" s="42">
        <f t="shared" si="13"/>
        <v>1940950</v>
      </c>
      <c r="DQ10" s="49">
        <v>416</v>
      </c>
      <c r="DR10" s="36">
        <v>44468</v>
      </c>
      <c r="DS10" s="42">
        <v>12434</v>
      </c>
      <c r="DT10" s="42">
        <f t="shared" si="14"/>
        <v>2232960</v>
      </c>
      <c r="DU10" s="49">
        <v>208</v>
      </c>
      <c r="DV10" s="36">
        <v>44487</v>
      </c>
      <c r="DW10" s="42">
        <v>5434</v>
      </c>
      <c r="DX10" s="42">
        <f t="shared" si="27"/>
        <v>2511276</v>
      </c>
      <c r="DY10" s="49">
        <v>72</v>
      </c>
      <c r="DZ10" s="36">
        <v>44506</v>
      </c>
      <c r="EA10" s="42">
        <v>4701</v>
      </c>
      <c r="EB10" s="42">
        <f t="shared" si="15"/>
        <v>2501966</v>
      </c>
      <c r="EC10" s="94">
        <v>54</v>
      </c>
      <c r="ED10" s="95">
        <v>44525</v>
      </c>
      <c r="EE10" s="42"/>
      <c r="EF10" s="42" t="str">
        <f t="shared" si="16"/>
        <v/>
      </c>
      <c r="EG10" s="49"/>
    </row>
    <row r="11" spans="1:141" ht="12.75" customHeight="1" x14ac:dyDescent="0.25">
      <c r="A11" s="36">
        <v>43899</v>
      </c>
      <c r="B11" s="38">
        <v>18</v>
      </c>
      <c r="C11" s="37">
        <f t="shared" si="2"/>
        <v>117</v>
      </c>
      <c r="D11" s="81"/>
      <c r="E11" s="36">
        <v>43918</v>
      </c>
      <c r="F11" s="91">
        <v>159</v>
      </c>
      <c r="G11" s="39">
        <f t="shared" si="33"/>
        <v>2320</v>
      </c>
      <c r="H11" s="54">
        <v>1</v>
      </c>
      <c r="I11" s="36">
        <v>43937</v>
      </c>
      <c r="J11" s="38">
        <v>110</v>
      </c>
      <c r="K11" s="39">
        <f t="shared" si="17"/>
        <v>5182</v>
      </c>
      <c r="L11" s="54">
        <v>1</v>
      </c>
      <c r="M11" s="36">
        <v>43956</v>
      </c>
      <c r="N11" s="38">
        <v>30</v>
      </c>
      <c r="O11" s="39">
        <f t="shared" si="18"/>
        <v>6383</v>
      </c>
      <c r="P11" s="54">
        <v>1</v>
      </c>
      <c r="Q11" s="36">
        <v>43975</v>
      </c>
      <c r="R11" s="38">
        <v>60</v>
      </c>
      <c r="S11" s="39">
        <f t="shared" si="28"/>
        <v>7245</v>
      </c>
      <c r="T11" s="39"/>
      <c r="U11" s="36">
        <v>43994</v>
      </c>
      <c r="V11" s="38">
        <v>33</v>
      </c>
      <c r="W11" s="39">
        <f t="shared" si="0"/>
        <v>8402</v>
      </c>
      <c r="X11" s="85">
        <v>1</v>
      </c>
      <c r="Y11" s="36">
        <v>44013</v>
      </c>
      <c r="Z11" s="38">
        <v>1</v>
      </c>
      <c r="AA11" s="39">
        <f t="shared" si="1"/>
        <v>8640</v>
      </c>
      <c r="AB11" s="39"/>
      <c r="AC11" s="36">
        <v>44032</v>
      </c>
      <c r="AD11" s="38">
        <v>21</v>
      </c>
      <c r="AE11" s="39">
        <f t="shared" si="29"/>
        <v>8800</v>
      </c>
      <c r="AF11" s="54"/>
      <c r="AG11" s="36">
        <v>44051</v>
      </c>
      <c r="AH11" s="38">
        <v>7</v>
      </c>
      <c r="AI11" s="39">
        <f t="shared" si="30"/>
        <v>9070</v>
      </c>
      <c r="AJ11" s="39"/>
      <c r="AK11" s="36">
        <v>44070</v>
      </c>
      <c r="AL11" s="57">
        <v>5</v>
      </c>
      <c r="AM11" s="39">
        <f t="shared" si="31"/>
        <v>9296</v>
      </c>
      <c r="AN11" s="54"/>
      <c r="AO11" s="36">
        <v>44089</v>
      </c>
      <c r="AP11" s="86">
        <v>23</v>
      </c>
      <c r="AQ11" s="39">
        <f t="shared" si="19"/>
        <v>9969</v>
      </c>
      <c r="AR11" s="54"/>
      <c r="AS11" s="36">
        <v>44108</v>
      </c>
      <c r="AT11" s="86">
        <v>293</v>
      </c>
      <c r="AU11" s="39">
        <f t="shared" si="20"/>
        <v>12381</v>
      </c>
      <c r="AV11" s="54"/>
      <c r="AW11" s="82">
        <v>44127</v>
      </c>
      <c r="AX11" s="38">
        <v>710</v>
      </c>
      <c r="AY11" s="39">
        <f t="shared" si="32"/>
        <v>24514</v>
      </c>
      <c r="AZ11" s="54">
        <v>10</v>
      </c>
      <c r="BA11" s="47">
        <v>44146</v>
      </c>
      <c r="BB11" s="60">
        <v>822</v>
      </c>
      <c r="BC11" s="39">
        <f t="shared" si="3"/>
        <v>42872</v>
      </c>
      <c r="BD11" s="90">
        <v>2</v>
      </c>
      <c r="BE11" s="47">
        <v>44165</v>
      </c>
      <c r="BF11" s="60">
        <v>1212</v>
      </c>
      <c r="BG11" s="42">
        <f t="shared" si="21"/>
        <v>65697</v>
      </c>
      <c r="BH11" s="49">
        <v>3</v>
      </c>
      <c r="BI11" s="36">
        <v>44184</v>
      </c>
      <c r="BJ11" s="60">
        <v>1153</v>
      </c>
      <c r="BK11" s="37">
        <f t="shared" si="4"/>
        <v>91969</v>
      </c>
      <c r="BL11" s="49">
        <v>1</v>
      </c>
      <c r="BM11" s="36">
        <v>44203</v>
      </c>
      <c r="BN11" s="60">
        <v>3027</v>
      </c>
      <c r="BO11" s="52">
        <f t="shared" si="22"/>
        <v>128465</v>
      </c>
      <c r="BP11" s="49">
        <v>8</v>
      </c>
      <c r="BQ11" s="47">
        <v>44222</v>
      </c>
      <c r="BR11" s="60">
        <v>3585</v>
      </c>
      <c r="BS11" s="42">
        <f t="shared" si="23"/>
        <v>190434</v>
      </c>
      <c r="BT11" s="49">
        <v>11</v>
      </c>
      <c r="BU11" s="36">
        <v>44241</v>
      </c>
      <c r="BV11" s="42">
        <v>2464</v>
      </c>
      <c r="BW11" s="42">
        <f t="shared" si="24"/>
        <v>264269</v>
      </c>
      <c r="BX11" s="49">
        <v>7</v>
      </c>
      <c r="BY11" s="75">
        <v>44260</v>
      </c>
      <c r="BZ11" s="72">
        <v>2154</v>
      </c>
      <c r="CA11" s="72">
        <f t="shared" si="5"/>
        <v>310097</v>
      </c>
      <c r="CB11" s="49">
        <v>6</v>
      </c>
      <c r="CC11" s="47">
        <v>44279</v>
      </c>
      <c r="CD11" s="42">
        <v>1268</v>
      </c>
      <c r="CE11" s="42">
        <f t="shared" si="6"/>
        <v>336808</v>
      </c>
      <c r="CF11" s="49">
        <v>2</v>
      </c>
      <c r="CG11" s="47">
        <v>44298</v>
      </c>
      <c r="CH11" s="42">
        <v>1317</v>
      </c>
      <c r="CI11" s="39">
        <f t="shared" si="25"/>
        <v>362173</v>
      </c>
      <c r="CJ11" s="49">
        <v>4</v>
      </c>
      <c r="CK11" s="73"/>
      <c r="CL11" s="36">
        <v>44317</v>
      </c>
      <c r="CM11" s="42">
        <v>2881</v>
      </c>
      <c r="CN11" s="42">
        <f t="shared" si="7"/>
        <v>411594</v>
      </c>
      <c r="CO11" s="49">
        <v>15</v>
      </c>
      <c r="CP11" s="36">
        <v>44336</v>
      </c>
      <c r="CQ11" s="42">
        <v>6806</v>
      </c>
      <c r="CR11" s="42">
        <f t="shared" si="8"/>
        <v>492302</v>
      </c>
      <c r="CS11" s="49">
        <v>59</v>
      </c>
      <c r="CT11" s="36">
        <v>44355</v>
      </c>
      <c r="CU11" s="42">
        <v>5566</v>
      </c>
      <c r="CV11" s="42">
        <f t="shared" si="9"/>
        <v>627652</v>
      </c>
      <c r="CW11" s="49">
        <v>76</v>
      </c>
      <c r="CX11" s="36">
        <v>44374</v>
      </c>
      <c r="CY11" s="42">
        <v>5586</v>
      </c>
      <c r="CZ11" s="42">
        <f t="shared" si="10"/>
        <v>734048</v>
      </c>
      <c r="DA11" s="49">
        <v>60</v>
      </c>
      <c r="DB11" s="36">
        <v>44393</v>
      </c>
      <c r="DC11" s="42">
        <v>12541</v>
      </c>
      <c r="DD11" s="42">
        <f t="shared" si="26"/>
        <v>893323</v>
      </c>
      <c r="DE11" s="49">
        <v>115</v>
      </c>
      <c r="DF11" s="36">
        <v>44412</v>
      </c>
      <c r="DG11" s="42">
        <v>19819</v>
      </c>
      <c r="DH11" s="42">
        <f t="shared" si="11"/>
        <v>1183110</v>
      </c>
      <c r="DI11" s="49">
        <v>257</v>
      </c>
      <c r="DJ11" s="36">
        <v>44431</v>
      </c>
      <c r="DK11" s="42">
        <v>17672</v>
      </c>
      <c r="DL11" s="42">
        <f t="shared" si="12"/>
        <v>1572765</v>
      </c>
      <c r="DM11" s="49">
        <v>174</v>
      </c>
      <c r="DN11" s="47">
        <v>44450</v>
      </c>
      <c r="DO11" s="42">
        <v>19550</v>
      </c>
      <c r="DP11" s="42">
        <f t="shared" si="13"/>
        <v>1960500</v>
      </c>
      <c r="DQ11" s="49">
        <v>592</v>
      </c>
      <c r="DR11" s="36">
        <v>44469</v>
      </c>
      <c r="DS11" s="42">
        <v>12735</v>
      </c>
      <c r="DT11" s="42">
        <f t="shared" si="14"/>
        <v>2245695</v>
      </c>
      <c r="DU11" s="49">
        <v>192</v>
      </c>
      <c r="DV11" s="36">
        <v>44488</v>
      </c>
      <c r="DW11" s="42">
        <v>5745</v>
      </c>
      <c r="DX11" s="42">
        <f t="shared" si="27"/>
        <v>2517021</v>
      </c>
      <c r="DY11" s="49">
        <v>69</v>
      </c>
      <c r="DZ11" s="36">
        <v>44507</v>
      </c>
      <c r="EA11" s="42">
        <v>4343</v>
      </c>
      <c r="EB11" s="42">
        <f t="shared" si="15"/>
        <v>2506309</v>
      </c>
      <c r="EC11" s="94">
        <v>35</v>
      </c>
      <c r="ED11" s="95">
        <v>44526</v>
      </c>
      <c r="EE11" s="42"/>
      <c r="EF11" s="42" t="str">
        <f t="shared" si="16"/>
        <v/>
      </c>
      <c r="EG11" s="49"/>
    </row>
    <row r="12" spans="1:141" ht="12.75" customHeight="1" x14ac:dyDescent="0.25">
      <c r="A12" s="36">
        <v>43900</v>
      </c>
      <c r="B12" s="38">
        <v>12</v>
      </c>
      <c r="C12" s="37">
        <f t="shared" si="2"/>
        <v>129</v>
      </c>
      <c r="D12" s="81"/>
      <c r="E12" s="82">
        <v>43919</v>
      </c>
      <c r="F12" s="91">
        <v>150</v>
      </c>
      <c r="G12" s="39">
        <f t="shared" si="33"/>
        <v>2470</v>
      </c>
      <c r="H12" s="54">
        <v>8</v>
      </c>
      <c r="I12" s="36">
        <v>43938</v>
      </c>
      <c r="J12" s="38">
        <v>69</v>
      </c>
      <c r="K12" s="39">
        <f t="shared" si="17"/>
        <v>5251</v>
      </c>
      <c r="L12" s="54">
        <v>2</v>
      </c>
      <c r="M12" s="36">
        <v>43957</v>
      </c>
      <c r="N12" s="38">
        <v>45</v>
      </c>
      <c r="O12" s="39">
        <f t="shared" si="18"/>
        <v>6428</v>
      </c>
      <c r="P12" s="54">
        <v>1</v>
      </c>
      <c r="Q12" s="36">
        <v>43976</v>
      </c>
      <c r="R12" s="38">
        <v>172</v>
      </c>
      <c r="S12" s="39">
        <f t="shared" si="28"/>
        <v>7417</v>
      </c>
      <c r="T12" s="39"/>
      <c r="U12" s="36">
        <v>43995</v>
      </c>
      <c r="V12" s="38">
        <v>43</v>
      </c>
      <c r="W12" s="39">
        <f t="shared" si="0"/>
        <v>8445</v>
      </c>
      <c r="X12" s="85">
        <v>1</v>
      </c>
      <c r="Y12" s="36">
        <v>44014</v>
      </c>
      <c r="Z12" s="38">
        <v>3</v>
      </c>
      <c r="AA12" s="39">
        <f t="shared" si="1"/>
        <v>8643</v>
      </c>
      <c r="AB12" s="39"/>
      <c r="AC12" s="36">
        <v>44033</v>
      </c>
      <c r="AD12" s="56">
        <v>15</v>
      </c>
      <c r="AE12" s="39">
        <f t="shared" si="29"/>
        <v>8815</v>
      </c>
      <c r="AF12" s="54"/>
      <c r="AG12" s="36">
        <v>44052</v>
      </c>
      <c r="AH12" s="38">
        <v>13</v>
      </c>
      <c r="AI12" s="39">
        <f t="shared" si="30"/>
        <v>9083</v>
      </c>
      <c r="AJ12" s="39"/>
      <c r="AK12" s="36">
        <v>44071</v>
      </c>
      <c r="AL12" s="57">
        <v>10</v>
      </c>
      <c r="AM12" s="39">
        <f t="shared" si="31"/>
        <v>9306</v>
      </c>
      <c r="AN12" s="54"/>
      <c r="AO12" s="36">
        <v>44090</v>
      </c>
      <c r="AP12" s="86">
        <v>62</v>
      </c>
      <c r="AQ12" s="39">
        <f t="shared" si="19"/>
        <v>10031</v>
      </c>
      <c r="AR12" s="54"/>
      <c r="AS12" s="36">
        <v>44109</v>
      </c>
      <c r="AT12" s="86">
        <v>432</v>
      </c>
      <c r="AU12" s="39">
        <f t="shared" si="20"/>
        <v>12813</v>
      </c>
      <c r="AV12" s="54"/>
      <c r="AW12" s="36">
        <v>44128</v>
      </c>
      <c r="AX12" s="38">
        <v>1228</v>
      </c>
      <c r="AY12" s="39">
        <f t="shared" si="32"/>
        <v>25742</v>
      </c>
      <c r="AZ12" s="54">
        <v>7</v>
      </c>
      <c r="BA12" s="47">
        <v>44147</v>
      </c>
      <c r="BB12" s="60">
        <v>919</v>
      </c>
      <c r="BC12" s="39">
        <f t="shared" si="3"/>
        <v>43791</v>
      </c>
      <c r="BD12" s="90">
        <v>1</v>
      </c>
      <c r="BE12" s="47">
        <v>44166</v>
      </c>
      <c r="BF12" s="60">
        <v>1472</v>
      </c>
      <c r="BG12" s="42">
        <f t="shared" si="21"/>
        <v>67169</v>
      </c>
      <c r="BH12" s="49">
        <v>3</v>
      </c>
      <c r="BI12" s="36">
        <v>44185</v>
      </c>
      <c r="BJ12" s="60">
        <v>1340</v>
      </c>
      <c r="BK12" s="37">
        <f t="shared" si="4"/>
        <v>93309</v>
      </c>
      <c r="BL12" s="49">
        <v>4</v>
      </c>
      <c r="BM12" s="82">
        <v>44204</v>
      </c>
      <c r="BN12" s="60">
        <v>2643</v>
      </c>
      <c r="BO12" s="52">
        <f t="shared" si="22"/>
        <v>131108</v>
      </c>
      <c r="BP12" s="49">
        <v>16</v>
      </c>
      <c r="BQ12" s="47">
        <v>44223</v>
      </c>
      <c r="BR12" s="60">
        <v>3680</v>
      </c>
      <c r="BS12" s="42">
        <f t="shared" si="23"/>
        <v>194114</v>
      </c>
      <c r="BT12" s="49">
        <v>7</v>
      </c>
      <c r="BU12" s="36">
        <v>44242</v>
      </c>
      <c r="BV12" s="42">
        <v>2176</v>
      </c>
      <c r="BW12" s="42">
        <f t="shared" si="24"/>
        <v>266445</v>
      </c>
      <c r="BX12" s="49">
        <v>10</v>
      </c>
      <c r="BY12" s="75">
        <v>44261</v>
      </c>
      <c r="BZ12" s="72">
        <v>1680</v>
      </c>
      <c r="CA12" s="72">
        <f t="shared" si="5"/>
        <v>311777</v>
      </c>
      <c r="CB12" s="49">
        <v>7</v>
      </c>
      <c r="CC12" s="47">
        <v>44280</v>
      </c>
      <c r="CD12" s="42">
        <v>1360</v>
      </c>
      <c r="CE12" s="42">
        <f t="shared" si="6"/>
        <v>338168</v>
      </c>
      <c r="CF12" s="49">
        <v>2</v>
      </c>
      <c r="CG12" s="35">
        <v>44299</v>
      </c>
      <c r="CH12" s="42">
        <v>1767</v>
      </c>
      <c r="CI12" s="39">
        <f t="shared" si="25"/>
        <v>363940</v>
      </c>
      <c r="CJ12" s="49">
        <v>12</v>
      </c>
      <c r="CK12" s="73"/>
      <c r="CL12" s="36">
        <v>44318</v>
      </c>
      <c r="CM12" s="42">
        <v>3418</v>
      </c>
      <c r="CN12" s="42">
        <f t="shared" si="7"/>
        <v>415012</v>
      </c>
      <c r="CO12" s="49">
        <v>12</v>
      </c>
      <c r="CP12" s="79">
        <v>44337</v>
      </c>
      <c r="CQ12" s="42">
        <v>6493</v>
      </c>
      <c r="CR12" s="42">
        <f t="shared" si="8"/>
        <v>498795</v>
      </c>
      <c r="CS12" s="49">
        <v>50</v>
      </c>
      <c r="CT12" s="36">
        <v>44356</v>
      </c>
      <c r="CU12" s="42">
        <v>6239</v>
      </c>
      <c r="CV12" s="42">
        <f t="shared" si="9"/>
        <v>633891</v>
      </c>
      <c r="CW12" s="49">
        <v>75</v>
      </c>
      <c r="CX12" s="36">
        <v>44375</v>
      </c>
      <c r="CY12" s="42">
        <v>5218</v>
      </c>
      <c r="CZ12" s="42">
        <f t="shared" si="10"/>
        <v>739266</v>
      </c>
      <c r="DA12" s="49">
        <v>57</v>
      </c>
      <c r="DB12" s="36">
        <v>44394</v>
      </c>
      <c r="DC12" s="42">
        <v>12528</v>
      </c>
      <c r="DD12" s="42">
        <f t="shared" si="26"/>
        <v>905851</v>
      </c>
      <c r="DE12" s="49">
        <v>138</v>
      </c>
      <c r="DF12" s="36">
        <v>44413</v>
      </c>
      <c r="DG12" s="42">
        <v>20596</v>
      </c>
      <c r="DH12" s="42">
        <f t="shared" si="11"/>
        <v>1203706</v>
      </c>
      <c r="DI12" s="49">
        <v>164</v>
      </c>
      <c r="DJ12" s="36">
        <v>44432</v>
      </c>
      <c r="DK12" s="42">
        <v>20837</v>
      </c>
      <c r="DL12" s="42">
        <f t="shared" si="12"/>
        <v>1593602</v>
      </c>
      <c r="DM12" s="49">
        <v>211</v>
      </c>
      <c r="DN12" s="47">
        <v>44451</v>
      </c>
      <c r="DO12" s="42">
        <v>19198</v>
      </c>
      <c r="DP12" s="42">
        <f t="shared" si="13"/>
        <v>1979698</v>
      </c>
      <c r="DQ12" s="49">
        <v>292</v>
      </c>
      <c r="DR12" s="36">
        <v>44470</v>
      </c>
      <c r="DS12" s="42">
        <v>11889</v>
      </c>
      <c r="DT12" s="42">
        <f t="shared" si="14"/>
        <v>2257584</v>
      </c>
      <c r="DU12" s="49">
        <v>121</v>
      </c>
      <c r="DV12" s="36">
        <v>44489</v>
      </c>
      <c r="DW12" s="42">
        <v>5516</v>
      </c>
      <c r="DX12" s="42">
        <f t="shared" si="27"/>
        <v>2522537</v>
      </c>
      <c r="DY12" s="49">
        <v>76</v>
      </c>
      <c r="DZ12" s="36">
        <v>44508</v>
      </c>
      <c r="EA12" s="42">
        <v>4543</v>
      </c>
      <c r="EB12" s="42">
        <f t="shared" si="15"/>
        <v>2510852</v>
      </c>
      <c r="EC12" s="94">
        <v>58</v>
      </c>
      <c r="ED12" s="95">
        <v>44527</v>
      </c>
      <c r="EE12" s="42"/>
      <c r="EF12" s="42" t="str">
        <f t="shared" si="16"/>
        <v/>
      </c>
      <c r="EG12" s="49"/>
    </row>
    <row r="13" spans="1:141" ht="12.75" customHeight="1" x14ac:dyDescent="0.25">
      <c r="A13" s="36">
        <v>43901</v>
      </c>
      <c r="B13" s="38">
        <v>20</v>
      </c>
      <c r="C13" s="37">
        <f t="shared" si="2"/>
        <v>149</v>
      </c>
      <c r="D13" s="81"/>
      <c r="E13" s="36">
        <v>43920</v>
      </c>
      <c r="F13" s="91">
        <v>156</v>
      </c>
      <c r="G13" s="39">
        <f t="shared" si="33"/>
        <v>2626</v>
      </c>
      <c r="H13" s="54">
        <v>2</v>
      </c>
      <c r="I13" s="36">
        <v>43939</v>
      </c>
      <c r="J13" s="38">
        <v>54</v>
      </c>
      <c r="K13" s="39">
        <f t="shared" si="17"/>
        <v>5305</v>
      </c>
      <c r="L13" s="54">
        <v>2</v>
      </c>
      <c r="M13" s="36">
        <v>43958</v>
      </c>
      <c r="N13" s="38">
        <v>39</v>
      </c>
      <c r="O13" s="39">
        <f t="shared" si="18"/>
        <v>6467</v>
      </c>
      <c r="P13" s="54"/>
      <c r="Q13" s="36">
        <v>43977</v>
      </c>
      <c r="R13" s="38">
        <v>187</v>
      </c>
      <c r="S13" s="39">
        <f t="shared" si="28"/>
        <v>7604</v>
      </c>
      <c r="T13" s="39"/>
      <c r="U13" s="36">
        <v>43996</v>
      </c>
      <c r="V13" s="38">
        <v>8</v>
      </c>
      <c r="W13" s="39">
        <f t="shared" si="0"/>
        <v>8453</v>
      </c>
      <c r="X13" s="85">
        <v>1</v>
      </c>
      <c r="Y13" s="36">
        <v>44015</v>
      </c>
      <c r="Z13" s="38">
        <v>5</v>
      </c>
      <c r="AA13" s="39">
        <f t="shared" si="1"/>
        <v>8648</v>
      </c>
      <c r="AB13" s="39"/>
      <c r="AC13" s="36">
        <v>44034</v>
      </c>
      <c r="AD13" s="38">
        <v>16</v>
      </c>
      <c r="AE13" s="39">
        <f t="shared" si="29"/>
        <v>8831</v>
      </c>
      <c r="AF13" s="54"/>
      <c r="AG13" s="36">
        <v>44053</v>
      </c>
      <c r="AH13" s="38">
        <v>11</v>
      </c>
      <c r="AI13" s="39">
        <f t="shared" si="30"/>
        <v>9094</v>
      </c>
      <c r="AJ13" s="39"/>
      <c r="AK13" s="36">
        <v>44072</v>
      </c>
      <c r="AL13" s="57">
        <v>11</v>
      </c>
      <c r="AM13" s="39">
        <f t="shared" si="31"/>
        <v>9317</v>
      </c>
      <c r="AN13" s="54"/>
      <c r="AO13" s="36">
        <v>44091</v>
      </c>
      <c r="AP13" s="86">
        <v>21</v>
      </c>
      <c r="AQ13" s="39">
        <f t="shared" si="19"/>
        <v>10052</v>
      </c>
      <c r="AR13" s="54"/>
      <c r="AS13" s="36">
        <v>44110</v>
      </c>
      <c r="AT13" s="86">
        <v>691</v>
      </c>
      <c r="AU13" s="39">
        <f t="shared" si="20"/>
        <v>13504</v>
      </c>
      <c r="AV13" s="54">
        <v>4</v>
      </c>
      <c r="AW13" s="36">
        <v>44129</v>
      </c>
      <c r="AX13" s="38">
        <v>823</v>
      </c>
      <c r="AY13" s="39">
        <f t="shared" si="32"/>
        <v>26565</v>
      </c>
      <c r="AZ13" s="54">
        <v>8</v>
      </c>
      <c r="BA13" s="47">
        <v>44148</v>
      </c>
      <c r="BB13" s="60">
        <v>1304</v>
      </c>
      <c r="BC13" s="39">
        <f t="shared" si="3"/>
        <v>45095</v>
      </c>
      <c r="BD13" s="90">
        <v>1</v>
      </c>
      <c r="BE13" s="47">
        <v>44167</v>
      </c>
      <c r="BF13" s="60">
        <v>851</v>
      </c>
      <c r="BG13" s="42">
        <f t="shared" si="21"/>
        <v>68020</v>
      </c>
      <c r="BH13" s="49">
        <v>2</v>
      </c>
      <c r="BI13" s="36">
        <v>44186</v>
      </c>
      <c r="BJ13" s="60">
        <v>2018</v>
      </c>
      <c r="BK13" s="37">
        <f t="shared" si="4"/>
        <v>95327</v>
      </c>
      <c r="BL13" s="49">
        <v>1</v>
      </c>
      <c r="BM13" s="36">
        <v>44205</v>
      </c>
      <c r="BN13" s="60">
        <v>2451</v>
      </c>
      <c r="BO13" s="52">
        <f t="shared" si="22"/>
        <v>133559</v>
      </c>
      <c r="BP13" s="49">
        <v>5</v>
      </c>
      <c r="BQ13" s="47">
        <v>44224</v>
      </c>
      <c r="BR13" s="60">
        <v>4094</v>
      </c>
      <c r="BS13" s="42">
        <f t="shared" si="23"/>
        <v>198208</v>
      </c>
      <c r="BT13" s="49">
        <v>10</v>
      </c>
      <c r="BU13" s="36">
        <v>44243</v>
      </c>
      <c r="BV13" s="42">
        <v>2720</v>
      </c>
      <c r="BW13" s="42">
        <f t="shared" si="24"/>
        <v>269165</v>
      </c>
      <c r="BX13" s="49">
        <v>8</v>
      </c>
      <c r="BY13" s="75">
        <v>44262</v>
      </c>
      <c r="BZ13" s="72">
        <v>1683</v>
      </c>
      <c r="CA13" s="72">
        <f t="shared" si="5"/>
        <v>313460</v>
      </c>
      <c r="CB13" s="49">
        <v>3</v>
      </c>
      <c r="CC13" s="47">
        <v>44281</v>
      </c>
      <c r="CD13" s="42">
        <v>1275</v>
      </c>
      <c r="CE13" s="42">
        <f t="shared" si="6"/>
        <v>339443</v>
      </c>
      <c r="CF13" s="49">
        <v>1</v>
      </c>
      <c r="CG13" s="47">
        <v>44300</v>
      </c>
      <c r="CH13" s="42">
        <v>1889</v>
      </c>
      <c r="CI13" s="39">
        <f t="shared" si="25"/>
        <v>365829</v>
      </c>
      <c r="CJ13" s="49">
        <v>8</v>
      </c>
      <c r="CK13" s="73"/>
      <c r="CL13" s="36">
        <v>44319</v>
      </c>
      <c r="CM13" s="42">
        <v>2500</v>
      </c>
      <c r="CN13" s="42">
        <f t="shared" si="7"/>
        <v>417512</v>
      </c>
      <c r="CO13" s="49">
        <v>18</v>
      </c>
      <c r="CP13" s="36">
        <v>44338</v>
      </c>
      <c r="CQ13" s="42">
        <v>6320</v>
      </c>
      <c r="CR13" s="42">
        <f t="shared" si="8"/>
        <v>505115</v>
      </c>
      <c r="CS13" s="49">
        <v>50</v>
      </c>
      <c r="CT13" s="36">
        <v>44357</v>
      </c>
      <c r="CU13" s="42">
        <v>5671</v>
      </c>
      <c r="CV13" s="42">
        <f t="shared" si="9"/>
        <v>639562</v>
      </c>
      <c r="CW13" s="49">
        <v>73</v>
      </c>
      <c r="CX13" s="36">
        <v>44376</v>
      </c>
      <c r="CY13" s="42">
        <v>6437</v>
      </c>
      <c r="CZ13" s="42">
        <f t="shared" si="10"/>
        <v>745703</v>
      </c>
      <c r="DA13" s="49">
        <v>107</v>
      </c>
      <c r="DB13" s="36">
        <v>44395</v>
      </c>
      <c r="DC13" s="42">
        <v>10710</v>
      </c>
      <c r="DD13" s="42">
        <f t="shared" si="26"/>
        <v>916561</v>
      </c>
      <c r="DE13" s="49">
        <v>153</v>
      </c>
      <c r="DF13" s="36">
        <v>44414</v>
      </c>
      <c r="DG13" s="42">
        <v>20889</v>
      </c>
      <c r="DH13" s="42">
        <f t="shared" si="11"/>
        <v>1224595</v>
      </c>
      <c r="DI13" s="49">
        <v>160</v>
      </c>
      <c r="DJ13" s="36">
        <v>44433</v>
      </c>
      <c r="DK13" s="42">
        <v>22642</v>
      </c>
      <c r="DL13" s="42">
        <f t="shared" si="12"/>
        <v>1616244</v>
      </c>
      <c r="DM13" s="49">
        <v>265</v>
      </c>
      <c r="DN13" s="47">
        <v>44452</v>
      </c>
      <c r="DO13" s="42">
        <v>16073</v>
      </c>
      <c r="DP13" s="42">
        <f t="shared" si="13"/>
        <v>1995771</v>
      </c>
      <c r="DQ13" s="49">
        <v>413</v>
      </c>
      <c r="DR13" s="36">
        <v>44471</v>
      </c>
      <c r="DS13" s="42">
        <v>10915</v>
      </c>
      <c r="DT13" s="42">
        <f t="shared" si="14"/>
        <v>2268499</v>
      </c>
      <c r="DU13" s="49">
        <v>109</v>
      </c>
      <c r="DV13" s="36">
        <v>44490</v>
      </c>
      <c r="DW13" s="42">
        <v>6210</v>
      </c>
      <c r="DX13" s="42">
        <f t="shared" si="27"/>
        <v>2528747</v>
      </c>
      <c r="DY13" s="49">
        <v>96</v>
      </c>
      <c r="DZ13" s="36">
        <v>44509</v>
      </c>
      <c r="EA13" s="42">
        <v>5403</v>
      </c>
      <c r="EB13" s="42">
        <f t="shared" si="15"/>
        <v>2516255</v>
      </c>
      <c r="EC13" s="94">
        <v>78</v>
      </c>
      <c r="ED13" s="95">
        <v>44528</v>
      </c>
      <c r="EE13" s="42"/>
      <c r="EF13" s="42" t="str">
        <f t="shared" si="16"/>
        <v/>
      </c>
      <c r="EG13" s="49"/>
    </row>
    <row r="14" spans="1:141" ht="12.75" customHeight="1" x14ac:dyDescent="0.25">
      <c r="A14" s="36">
        <v>43902</v>
      </c>
      <c r="B14" s="38">
        <v>9</v>
      </c>
      <c r="C14" s="37">
        <f t="shared" si="2"/>
        <v>158</v>
      </c>
      <c r="D14" s="81"/>
      <c r="E14" s="36">
        <v>43921</v>
      </c>
      <c r="F14" s="91">
        <v>140</v>
      </c>
      <c r="G14" s="39">
        <f t="shared" si="33"/>
        <v>2766</v>
      </c>
      <c r="H14" s="54">
        <v>6</v>
      </c>
      <c r="I14" s="36">
        <v>43940</v>
      </c>
      <c r="J14" s="38">
        <v>84</v>
      </c>
      <c r="K14" s="39">
        <f t="shared" si="17"/>
        <v>5389</v>
      </c>
      <c r="L14" s="54">
        <v>1</v>
      </c>
      <c r="M14" s="36">
        <v>43959</v>
      </c>
      <c r="N14" s="38">
        <v>68</v>
      </c>
      <c r="O14" s="39">
        <f t="shared" si="18"/>
        <v>6535</v>
      </c>
      <c r="P14" s="54"/>
      <c r="Q14" s="36">
        <v>43978</v>
      </c>
      <c r="R14" s="38">
        <v>15</v>
      </c>
      <c r="S14" s="39">
        <f t="shared" si="28"/>
        <v>7619</v>
      </c>
      <c r="T14" s="39"/>
      <c r="U14" s="36">
        <v>43997</v>
      </c>
      <c r="V14" s="38">
        <v>41</v>
      </c>
      <c r="W14" s="39">
        <f t="shared" si="0"/>
        <v>8494</v>
      </c>
      <c r="X14" s="39"/>
      <c r="Y14" s="36">
        <v>44016</v>
      </c>
      <c r="Z14" s="38">
        <v>10</v>
      </c>
      <c r="AA14" s="39">
        <f t="shared" si="1"/>
        <v>8658</v>
      </c>
      <c r="AB14" s="39"/>
      <c r="AC14" s="36">
        <v>44035</v>
      </c>
      <c r="AD14" s="38">
        <v>9</v>
      </c>
      <c r="AE14" s="39">
        <f t="shared" si="29"/>
        <v>8840</v>
      </c>
      <c r="AF14" s="54"/>
      <c r="AG14" s="36">
        <v>44054</v>
      </c>
      <c r="AH14" s="38">
        <v>9</v>
      </c>
      <c r="AI14" s="39">
        <f t="shared" si="30"/>
        <v>9103</v>
      </c>
      <c r="AJ14" s="39"/>
      <c r="AK14" s="82">
        <v>44073</v>
      </c>
      <c r="AL14" s="57">
        <v>17</v>
      </c>
      <c r="AM14" s="39">
        <f t="shared" si="31"/>
        <v>9334</v>
      </c>
      <c r="AN14" s="54">
        <v>1</v>
      </c>
      <c r="AO14" s="82">
        <v>44092</v>
      </c>
      <c r="AP14" s="86">
        <v>95</v>
      </c>
      <c r="AQ14" s="39">
        <f t="shared" si="19"/>
        <v>10147</v>
      </c>
      <c r="AR14" s="54">
        <v>1</v>
      </c>
      <c r="AS14" s="36">
        <v>44111</v>
      </c>
      <c r="AT14" s="86">
        <v>489</v>
      </c>
      <c r="AU14" s="39">
        <f t="shared" si="20"/>
        <v>13993</v>
      </c>
      <c r="AV14" s="54"/>
      <c r="AW14" s="36">
        <v>44130</v>
      </c>
      <c r="AX14" s="38">
        <v>1240</v>
      </c>
      <c r="AY14" s="39">
        <f t="shared" si="32"/>
        <v>27805</v>
      </c>
      <c r="AZ14" s="54">
        <v>7</v>
      </c>
      <c r="BA14" s="47">
        <v>44149</v>
      </c>
      <c r="BB14" s="60">
        <v>1114</v>
      </c>
      <c r="BC14" s="39">
        <f t="shared" si="3"/>
        <v>46209</v>
      </c>
      <c r="BD14" s="90">
        <v>2</v>
      </c>
      <c r="BE14" s="35">
        <v>44168</v>
      </c>
      <c r="BF14" s="60">
        <v>1075</v>
      </c>
      <c r="BG14" s="42">
        <f t="shared" si="21"/>
        <v>69095</v>
      </c>
      <c r="BH14" s="49">
        <v>11</v>
      </c>
      <c r="BI14" s="36">
        <v>44187</v>
      </c>
      <c r="BJ14" s="60">
        <v>2062</v>
      </c>
      <c r="BK14" s="37">
        <f t="shared" si="4"/>
        <v>97389</v>
      </c>
      <c r="BL14" s="49">
        <v>1</v>
      </c>
      <c r="BM14" s="36">
        <v>44206</v>
      </c>
      <c r="BN14" s="60">
        <v>2433</v>
      </c>
      <c r="BO14" s="52">
        <f t="shared" si="22"/>
        <v>135992</v>
      </c>
      <c r="BP14" s="49">
        <v>9</v>
      </c>
      <c r="BQ14" s="47">
        <v>44225</v>
      </c>
      <c r="BR14" s="60">
        <v>5725</v>
      </c>
      <c r="BS14" s="42">
        <f t="shared" si="23"/>
        <v>203933</v>
      </c>
      <c r="BT14" s="49">
        <v>16</v>
      </c>
      <c r="BU14" s="36">
        <v>44244</v>
      </c>
      <c r="BV14" s="42">
        <v>2998</v>
      </c>
      <c r="BW14" s="42">
        <f t="shared" si="24"/>
        <v>272163</v>
      </c>
      <c r="BX14" s="49">
        <v>22</v>
      </c>
      <c r="BY14" s="75">
        <v>44263</v>
      </c>
      <c r="BZ14" s="72">
        <v>1529</v>
      </c>
      <c r="CA14" s="72">
        <f t="shared" si="5"/>
        <v>314989</v>
      </c>
      <c r="CB14" s="49">
        <v>8</v>
      </c>
      <c r="CC14" s="47">
        <v>44282</v>
      </c>
      <c r="CD14" s="42">
        <v>1199</v>
      </c>
      <c r="CE14" s="42">
        <f t="shared" si="6"/>
        <v>340642</v>
      </c>
      <c r="CF14" s="49">
        <v>2</v>
      </c>
      <c r="CG14" s="47">
        <v>44301</v>
      </c>
      <c r="CH14" s="42">
        <v>2148</v>
      </c>
      <c r="CI14" s="39">
        <f t="shared" si="25"/>
        <v>367977</v>
      </c>
      <c r="CJ14" s="49">
        <v>10</v>
      </c>
      <c r="CK14" s="73"/>
      <c r="CL14" s="36">
        <v>44320</v>
      </c>
      <c r="CM14" s="42">
        <v>3120</v>
      </c>
      <c r="CN14" s="42">
        <f t="shared" si="7"/>
        <v>420632</v>
      </c>
      <c r="CO14" s="49">
        <v>23</v>
      </c>
      <c r="CP14" s="79">
        <v>44339</v>
      </c>
      <c r="CQ14" s="42">
        <v>6976</v>
      </c>
      <c r="CR14" s="42">
        <f t="shared" si="8"/>
        <v>512091</v>
      </c>
      <c r="CS14" s="49">
        <v>49</v>
      </c>
      <c r="CT14" s="36">
        <v>44358</v>
      </c>
      <c r="CU14" s="42">
        <v>6849</v>
      </c>
      <c r="CV14" s="42">
        <f t="shared" si="9"/>
        <v>646411</v>
      </c>
      <c r="CW14" s="49">
        <v>84</v>
      </c>
      <c r="CX14" s="36">
        <v>44377</v>
      </c>
      <c r="CY14" s="42">
        <v>6276</v>
      </c>
      <c r="CZ14" s="42">
        <f t="shared" si="10"/>
        <v>751979</v>
      </c>
      <c r="DA14" s="49">
        <v>62</v>
      </c>
      <c r="DB14" s="36">
        <v>44396</v>
      </c>
      <c r="DC14" s="42">
        <v>10972</v>
      </c>
      <c r="DD14" s="42">
        <f t="shared" si="26"/>
        <v>927533</v>
      </c>
      <c r="DE14" s="49">
        <v>129</v>
      </c>
      <c r="DF14" s="36">
        <v>44415</v>
      </c>
      <c r="DG14" s="42">
        <v>19257</v>
      </c>
      <c r="DH14" s="42">
        <f t="shared" si="11"/>
        <v>1243852</v>
      </c>
      <c r="DI14" s="49">
        <v>210</v>
      </c>
      <c r="DJ14" s="36">
        <v>44434</v>
      </c>
      <c r="DK14" s="42">
        <v>24599</v>
      </c>
      <c r="DL14" s="42">
        <f t="shared" si="12"/>
        <v>1640843</v>
      </c>
      <c r="DM14" s="49">
        <v>393</v>
      </c>
      <c r="DN14" s="47">
        <v>44453</v>
      </c>
      <c r="DO14" s="42">
        <v>15669</v>
      </c>
      <c r="DP14" s="42">
        <f t="shared" si="13"/>
        <v>2011440</v>
      </c>
      <c r="DQ14" s="49">
        <v>388</v>
      </c>
      <c r="DR14" s="36">
        <v>44472</v>
      </c>
      <c r="DS14" s="42">
        <v>9066</v>
      </c>
      <c r="DT14" s="42">
        <f t="shared" si="14"/>
        <v>2277565</v>
      </c>
      <c r="DU14" s="49">
        <v>118</v>
      </c>
      <c r="DV14" s="36">
        <v>44491</v>
      </c>
      <c r="DW14" s="42">
        <v>6630</v>
      </c>
      <c r="DX14" s="42">
        <f t="shared" si="27"/>
        <v>2535377</v>
      </c>
      <c r="DY14" s="49">
        <v>78</v>
      </c>
      <c r="DZ14" s="36">
        <v>44510</v>
      </c>
      <c r="EA14" s="42">
        <v>6243</v>
      </c>
      <c r="EB14" s="42">
        <f t="shared" si="15"/>
        <v>2522498</v>
      </c>
      <c r="EC14" s="94">
        <v>59</v>
      </c>
      <c r="ED14" s="95">
        <v>44529</v>
      </c>
      <c r="EE14" s="42"/>
      <c r="EF14" s="42" t="str">
        <f t="shared" si="16"/>
        <v/>
      </c>
      <c r="EG14" s="49"/>
    </row>
    <row r="15" spans="1:141" ht="12.75" customHeight="1" x14ac:dyDescent="0.25">
      <c r="A15" s="36">
        <v>43903</v>
      </c>
      <c r="B15" s="38">
        <v>39</v>
      </c>
      <c r="C15" s="37">
        <f t="shared" si="2"/>
        <v>197</v>
      </c>
      <c r="D15" s="81"/>
      <c r="E15" s="36">
        <v>43922</v>
      </c>
      <c r="F15" s="91">
        <v>142</v>
      </c>
      <c r="G15" s="39">
        <f t="shared" si="33"/>
        <v>2908</v>
      </c>
      <c r="H15" s="54">
        <v>2</v>
      </c>
      <c r="I15" s="36">
        <v>43941</v>
      </c>
      <c r="J15" s="38">
        <v>36</v>
      </c>
      <c r="K15" s="39">
        <f t="shared" si="17"/>
        <v>5425</v>
      </c>
      <c r="L15" s="54"/>
      <c r="M15" s="36">
        <v>43960</v>
      </c>
      <c r="N15" s="38">
        <v>54</v>
      </c>
      <c r="O15" s="39">
        <f t="shared" si="18"/>
        <v>6589</v>
      </c>
      <c r="P15" s="54">
        <v>1</v>
      </c>
      <c r="Q15" s="36">
        <v>43979</v>
      </c>
      <c r="R15" s="38">
        <v>10</v>
      </c>
      <c r="S15" s="39">
        <f t="shared" si="28"/>
        <v>7629</v>
      </c>
      <c r="T15" s="39"/>
      <c r="U15" s="36">
        <v>43998</v>
      </c>
      <c r="V15" s="38">
        <v>11</v>
      </c>
      <c r="W15" s="39">
        <f t="shared" si="0"/>
        <v>8505</v>
      </c>
      <c r="X15" s="39"/>
      <c r="Y15" s="36">
        <v>44017</v>
      </c>
      <c r="Z15" s="38">
        <v>5</v>
      </c>
      <c r="AA15" s="39">
        <f t="shared" si="1"/>
        <v>8663</v>
      </c>
      <c r="AB15" s="39"/>
      <c r="AC15" s="36">
        <v>44036</v>
      </c>
      <c r="AD15" s="38">
        <v>21</v>
      </c>
      <c r="AE15" s="39">
        <f t="shared" si="29"/>
        <v>8861</v>
      </c>
      <c r="AF15" s="54"/>
      <c r="AG15" s="36">
        <v>44055</v>
      </c>
      <c r="AH15" s="38">
        <v>11</v>
      </c>
      <c r="AI15" s="39">
        <f t="shared" si="30"/>
        <v>9114</v>
      </c>
      <c r="AJ15" s="39"/>
      <c r="AK15" s="36">
        <v>44074</v>
      </c>
      <c r="AL15" s="57">
        <v>6</v>
      </c>
      <c r="AM15" s="39">
        <f t="shared" si="31"/>
        <v>9340</v>
      </c>
      <c r="AN15" s="54">
        <v>1</v>
      </c>
      <c r="AO15" s="36">
        <v>44093</v>
      </c>
      <c r="AP15" s="86">
        <v>20</v>
      </c>
      <c r="AQ15" s="39">
        <f t="shared" si="19"/>
        <v>10167</v>
      </c>
      <c r="AR15" s="54">
        <v>1</v>
      </c>
      <c r="AS15" s="36">
        <v>44112</v>
      </c>
      <c r="AT15" s="86">
        <v>375</v>
      </c>
      <c r="AU15" s="39">
        <f t="shared" si="20"/>
        <v>14368</v>
      </c>
      <c r="AV15" s="54">
        <v>5</v>
      </c>
      <c r="AW15" s="36">
        <v>44131</v>
      </c>
      <c r="AX15" s="38">
        <v>835</v>
      </c>
      <c r="AY15" s="39">
        <f t="shared" si="32"/>
        <v>28640</v>
      </c>
      <c r="AZ15" s="54">
        <v>2</v>
      </c>
      <c r="BA15" s="47">
        <v>44150</v>
      </c>
      <c r="BB15" s="60">
        <v>1208</v>
      </c>
      <c r="BC15" s="39">
        <f t="shared" si="3"/>
        <v>47417</v>
      </c>
      <c r="BD15" s="90">
        <v>3</v>
      </c>
      <c r="BE15" s="47">
        <v>44169</v>
      </c>
      <c r="BF15" s="60">
        <v>1141</v>
      </c>
      <c r="BG15" s="42">
        <f t="shared" si="21"/>
        <v>70236</v>
      </c>
      <c r="BH15" s="49"/>
      <c r="BI15" s="36">
        <v>44188</v>
      </c>
      <c r="BJ15" s="60">
        <v>1348</v>
      </c>
      <c r="BK15" s="37">
        <f>IF(BJ15="","",BK14+BJ15)</f>
        <v>98737</v>
      </c>
      <c r="BL15" s="49">
        <v>5</v>
      </c>
      <c r="BM15" s="36">
        <v>44207</v>
      </c>
      <c r="BN15" s="60">
        <v>2232</v>
      </c>
      <c r="BO15" s="52">
        <f t="shared" si="22"/>
        <v>138224</v>
      </c>
      <c r="BP15" s="49">
        <v>4</v>
      </c>
      <c r="BQ15" s="47">
        <v>44226</v>
      </c>
      <c r="BR15" s="60">
        <v>5728</v>
      </c>
      <c r="BS15" s="42">
        <f t="shared" si="23"/>
        <v>209661</v>
      </c>
      <c r="BT15" s="49">
        <v>13</v>
      </c>
      <c r="BU15" s="82">
        <v>44245</v>
      </c>
      <c r="BV15" s="42">
        <v>2712</v>
      </c>
      <c r="BW15" s="42">
        <f t="shared" si="24"/>
        <v>274875</v>
      </c>
      <c r="BX15" s="49">
        <v>25</v>
      </c>
      <c r="BY15" s="75">
        <v>44264</v>
      </c>
      <c r="BZ15" s="72">
        <v>1280</v>
      </c>
      <c r="CA15" s="72">
        <f t="shared" si="5"/>
        <v>316269</v>
      </c>
      <c r="CB15" s="49">
        <v>9</v>
      </c>
      <c r="CC15" s="47">
        <v>44283</v>
      </c>
      <c r="CD15" s="42">
        <v>1302</v>
      </c>
      <c r="CE15" s="42">
        <f t="shared" si="6"/>
        <v>341944</v>
      </c>
      <c r="CF15" s="49">
        <v>4</v>
      </c>
      <c r="CG15" s="47">
        <v>44302</v>
      </c>
      <c r="CH15" s="42">
        <v>2551</v>
      </c>
      <c r="CI15" s="39">
        <f t="shared" si="25"/>
        <v>370528</v>
      </c>
      <c r="CJ15" s="49">
        <v>2</v>
      </c>
      <c r="CK15" s="73"/>
      <c r="CL15" s="36">
        <v>44321</v>
      </c>
      <c r="CM15" s="42">
        <v>3744</v>
      </c>
      <c r="CN15" s="42">
        <f t="shared" si="7"/>
        <v>424376</v>
      </c>
      <c r="CO15" s="49">
        <v>17</v>
      </c>
      <c r="CP15" s="36">
        <v>44340</v>
      </c>
      <c r="CQ15" s="42">
        <v>6509</v>
      </c>
      <c r="CR15" s="42">
        <f t="shared" si="8"/>
        <v>518600</v>
      </c>
      <c r="CS15" s="49">
        <v>61</v>
      </c>
      <c r="CT15" s="36">
        <v>44359</v>
      </c>
      <c r="CU15" s="42">
        <v>5793</v>
      </c>
      <c r="CV15" s="42">
        <f t="shared" si="9"/>
        <v>652204</v>
      </c>
      <c r="CW15" s="49">
        <v>76</v>
      </c>
      <c r="CX15" s="36">
        <v>44378</v>
      </c>
      <c r="CY15" s="42">
        <v>6988</v>
      </c>
      <c r="CZ15" s="42">
        <f t="shared" si="10"/>
        <v>758967</v>
      </c>
      <c r="DA15" s="49">
        <v>84</v>
      </c>
      <c r="DB15" s="36">
        <v>44397</v>
      </c>
      <c r="DC15" s="42">
        <v>12366</v>
      </c>
      <c r="DD15" s="42">
        <f t="shared" si="26"/>
        <v>939899</v>
      </c>
      <c r="DE15" s="49">
        <v>93</v>
      </c>
      <c r="DF15" s="36">
        <v>44416</v>
      </c>
      <c r="DG15" s="42">
        <v>18688</v>
      </c>
      <c r="DH15" s="42">
        <f t="shared" si="11"/>
        <v>1262540</v>
      </c>
      <c r="DI15" s="49">
        <v>360</v>
      </c>
      <c r="DJ15" s="36">
        <v>44435</v>
      </c>
      <c r="DK15" s="42">
        <v>22070</v>
      </c>
      <c r="DL15" s="42">
        <f t="shared" si="12"/>
        <v>1662913</v>
      </c>
      <c r="DM15" s="49">
        <v>339</v>
      </c>
      <c r="DN15" s="47">
        <v>44454</v>
      </c>
      <c r="DO15" s="42">
        <v>19495</v>
      </c>
      <c r="DP15" s="42">
        <f t="shared" si="13"/>
        <v>2030935</v>
      </c>
      <c r="DQ15" s="49">
        <v>422</v>
      </c>
      <c r="DR15" s="36">
        <v>44473</v>
      </c>
      <c r="DS15" s="42">
        <v>8075</v>
      </c>
      <c r="DT15" s="42">
        <f t="shared" si="14"/>
        <v>2285640</v>
      </c>
      <c r="DU15" s="49">
        <v>76</v>
      </c>
      <c r="DV15" s="36">
        <v>44492</v>
      </c>
      <c r="DW15" s="42">
        <v>5828</v>
      </c>
      <c r="DX15" s="42">
        <f t="shared" si="27"/>
        <v>2541205</v>
      </c>
      <c r="DY15" s="49">
        <v>42</v>
      </c>
      <c r="DZ15" s="36">
        <v>44511</v>
      </c>
      <c r="EA15" s="42">
        <v>6323</v>
      </c>
      <c r="EB15" s="42">
        <f t="shared" si="15"/>
        <v>2528821</v>
      </c>
      <c r="EC15" s="94">
        <v>49</v>
      </c>
      <c r="ED15" s="95">
        <v>44530</v>
      </c>
      <c r="EE15" s="42"/>
      <c r="EF15" s="42" t="str">
        <f t="shared" si="16"/>
        <v/>
      </c>
      <c r="EG15" s="49"/>
    </row>
    <row r="16" spans="1:141" ht="12.75" customHeight="1" x14ac:dyDescent="0.25">
      <c r="A16" s="36">
        <v>43904</v>
      </c>
      <c r="B16" s="38">
        <v>41</v>
      </c>
      <c r="C16" s="37">
        <f t="shared" si="2"/>
        <v>238</v>
      </c>
      <c r="D16" s="81"/>
      <c r="E16" s="36">
        <v>43923</v>
      </c>
      <c r="F16" s="91">
        <v>208</v>
      </c>
      <c r="G16" s="39">
        <f t="shared" si="33"/>
        <v>3116</v>
      </c>
      <c r="H16" s="54">
        <v>5</v>
      </c>
      <c r="I16" s="36">
        <v>43942</v>
      </c>
      <c r="J16" s="38">
        <v>57</v>
      </c>
      <c r="K16" s="39">
        <f t="shared" si="17"/>
        <v>5482</v>
      </c>
      <c r="L16" s="54">
        <v>3</v>
      </c>
      <c r="M16" s="36">
        <v>43961</v>
      </c>
      <c r="N16" s="38">
        <v>67</v>
      </c>
      <c r="O16" s="39">
        <f t="shared" si="18"/>
        <v>6656</v>
      </c>
      <c r="P16" s="54"/>
      <c r="Q16" s="36">
        <v>43980</v>
      </c>
      <c r="R16" s="38">
        <v>103</v>
      </c>
      <c r="S16" s="39">
        <f t="shared" si="28"/>
        <v>7732</v>
      </c>
      <c r="T16" s="39"/>
      <c r="U16" s="36">
        <v>43999</v>
      </c>
      <c r="V16" s="38">
        <v>10</v>
      </c>
      <c r="W16" s="39">
        <f t="shared" si="0"/>
        <v>8515</v>
      </c>
      <c r="X16" s="39"/>
      <c r="Y16" s="36">
        <v>44018</v>
      </c>
      <c r="Z16" s="38">
        <v>5</v>
      </c>
      <c r="AA16" s="39">
        <f t="shared" si="1"/>
        <v>8668</v>
      </c>
      <c r="AB16" s="39"/>
      <c r="AC16" s="36">
        <v>44037</v>
      </c>
      <c r="AD16" s="38">
        <v>23</v>
      </c>
      <c r="AE16" s="39">
        <f t="shared" si="29"/>
        <v>8884</v>
      </c>
      <c r="AF16" s="54"/>
      <c r="AG16" s="36">
        <v>44056</v>
      </c>
      <c r="AH16" s="38">
        <v>15</v>
      </c>
      <c r="AI16" s="39">
        <f t="shared" si="30"/>
        <v>9129</v>
      </c>
      <c r="AJ16" s="39"/>
      <c r="AK16" s="36">
        <v>44075</v>
      </c>
      <c r="AL16" s="57">
        <v>14</v>
      </c>
      <c r="AM16" s="39">
        <f t="shared" si="31"/>
        <v>9354</v>
      </c>
      <c r="AN16" s="54">
        <v>1</v>
      </c>
      <c r="AO16" s="36">
        <v>44094</v>
      </c>
      <c r="AP16" s="86">
        <v>52</v>
      </c>
      <c r="AQ16" s="39">
        <f t="shared" si="19"/>
        <v>10219</v>
      </c>
      <c r="AR16" s="54"/>
      <c r="AS16" s="82">
        <v>44113</v>
      </c>
      <c r="AT16" s="86">
        <v>354</v>
      </c>
      <c r="AU16" s="39">
        <f t="shared" si="20"/>
        <v>14722</v>
      </c>
      <c r="AV16" s="54">
        <v>6</v>
      </c>
      <c r="AW16" s="36">
        <v>44132</v>
      </c>
      <c r="AX16" s="38">
        <v>801</v>
      </c>
      <c r="AY16" s="39">
        <f t="shared" si="32"/>
        <v>29441</v>
      </c>
      <c r="AZ16" s="54">
        <v>8</v>
      </c>
      <c r="BA16" s="47">
        <v>44151</v>
      </c>
      <c r="BB16" s="60">
        <v>1103</v>
      </c>
      <c r="BC16" s="39">
        <f t="shared" si="3"/>
        <v>48520</v>
      </c>
      <c r="BD16" s="90">
        <v>4</v>
      </c>
      <c r="BE16" s="47">
        <v>44170</v>
      </c>
      <c r="BF16" s="60">
        <v>1123</v>
      </c>
      <c r="BG16" s="42">
        <f t="shared" si="21"/>
        <v>71359</v>
      </c>
      <c r="BH16" s="49">
        <v>4</v>
      </c>
      <c r="BI16" s="36">
        <v>44189</v>
      </c>
      <c r="BJ16" s="60">
        <v>1581</v>
      </c>
      <c r="BK16" s="37">
        <f t="shared" si="4"/>
        <v>100318</v>
      </c>
      <c r="BL16" s="49">
        <v>2</v>
      </c>
      <c r="BM16" s="36">
        <v>44208</v>
      </c>
      <c r="BN16" s="60">
        <v>3309</v>
      </c>
      <c r="BO16" s="52">
        <f t="shared" si="22"/>
        <v>141533</v>
      </c>
      <c r="BP16" s="49">
        <v>4</v>
      </c>
      <c r="BQ16" s="47">
        <v>44227</v>
      </c>
      <c r="BR16" s="60">
        <v>5298</v>
      </c>
      <c r="BS16" s="42">
        <f t="shared" si="23"/>
        <v>214959</v>
      </c>
      <c r="BT16" s="49">
        <v>14</v>
      </c>
      <c r="BU16" s="36">
        <v>44246</v>
      </c>
      <c r="BV16" s="42">
        <v>2936</v>
      </c>
      <c r="BW16" s="42">
        <f t="shared" si="24"/>
        <v>277811</v>
      </c>
      <c r="BX16" s="49">
        <v>13</v>
      </c>
      <c r="BY16" s="75">
        <v>44265</v>
      </c>
      <c r="BZ16" s="72">
        <v>1448</v>
      </c>
      <c r="CA16" s="72">
        <f t="shared" si="5"/>
        <v>317717</v>
      </c>
      <c r="CB16" s="49">
        <v>5</v>
      </c>
      <c r="CC16" s="47">
        <v>44284</v>
      </c>
      <c r="CD16" s="42">
        <v>941</v>
      </c>
      <c r="CE16" s="42">
        <f t="shared" si="6"/>
        <v>342885</v>
      </c>
      <c r="CF16" s="49">
        <v>5</v>
      </c>
      <c r="CG16" s="47">
        <v>44303</v>
      </c>
      <c r="CH16" s="42">
        <v>2331</v>
      </c>
      <c r="CI16" s="39">
        <f t="shared" si="25"/>
        <v>372859</v>
      </c>
      <c r="CJ16" s="49">
        <v>5</v>
      </c>
      <c r="CK16" s="73"/>
      <c r="CL16" s="36">
        <v>44322</v>
      </c>
      <c r="CM16" s="42">
        <v>3551</v>
      </c>
      <c r="CN16" s="42">
        <f t="shared" si="7"/>
        <v>427927</v>
      </c>
      <c r="CO16" s="49">
        <v>19</v>
      </c>
      <c r="CP16" s="79">
        <v>44341</v>
      </c>
      <c r="CQ16" s="42">
        <v>7289</v>
      </c>
      <c r="CR16" s="42">
        <f t="shared" si="8"/>
        <v>525889</v>
      </c>
      <c r="CS16" s="49">
        <v>60</v>
      </c>
      <c r="CT16" s="36">
        <v>44360</v>
      </c>
      <c r="CU16" s="42">
        <v>5304</v>
      </c>
      <c r="CV16" s="42">
        <f t="shared" si="9"/>
        <v>657508</v>
      </c>
      <c r="CW16" s="49">
        <v>64</v>
      </c>
      <c r="CX16" s="36">
        <v>44379</v>
      </c>
      <c r="CY16" s="42">
        <v>6982</v>
      </c>
      <c r="CZ16" s="42">
        <f t="shared" si="10"/>
        <v>765949</v>
      </c>
      <c r="DA16" s="49">
        <v>73</v>
      </c>
      <c r="DB16" s="36">
        <v>44398</v>
      </c>
      <c r="DC16" s="93">
        <v>11985</v>
      </c>
      <c r="DD16" s="42">
        <f t="shared" si="26"/>
        <v>951884</v>
      </c>
      <c r="DE16" s="49">
        <v>199</v>
      </c>
      <c r="DF16" s="36">
        <v>44417</v>
      </c>
      <c r="DG16" s="42">
        <v>17236</v>
      </c>
      <c r="DH16" s="42">
        <f t="shared" si="11"/>
        <v>1279776</v>
      </c>
      <c r="DI16" s="49">
        <v>212</v>
      </c>
      <c r="DJ16" s="36">
        <v>44436</v>
      </c>
      <c r="DK16" s="42">
        <v>22597</v>
      </c>
      <c r="DL16" s="42">
        <f t="shared" si="12"/>
        <v>1685510</v>
      </c>
      <c r="DM16" s="49">
        <v>252</v>
      </c>
      <c r="DN16" s="47">
        <v>44455</v>
      </c>
      <c r="DO16" s="42">
        <v>18815</v>
      </c>
      <c r="DP16" s="42">
        <f t="shared" si="13"/>
        <v>2049750</v>
      </c>
      <c r="DQ16" s="49">
        <v>346</v>
      </c>
      <c r="DR16" s="36">
        <v>44474</v>
      </c>
      <c r="DS16" s="42">
        <v>8817</v>
      </c>
      <c r="DT16" s="42">
        <f t="shared" si="14"/>
        <v>2294457</v>
      </c>
      <c r="DU16" s="49">
        <v>117</v>
      </c>
      <c r="DV16" s="36">
        <v>44493</v>
      </c>
      <c r="DW16" s="42">
        <v>5666</v>
      </c>
      <c r="DX16" s="42">
        <f t="shared" si="27"/>
        <v>2546871</v>
      </c>
      <c r="DY16" s="49">
        <v>46</v>
      </c>
      <c r="DZ16" s="36">
        <v>44512</v>
      </c>
      <c r="EA16" s="42">
        <v>6517</v>
      </c>
      <c r="EB16" s="42">
        <f t="shared" si="15"/>
        <v>2535338</v>
      </c>
      <c r="EC16" s="94">
        <v>41</v>
      </c>
      <c r="ED16" s="95">
        <v>44531</v>
      </c>
      <c r="EE16" s="42"/>
      <c r="EF16" s="42" t="str">
        <f t="shared" si="16"/>
        <v/>
      </c>
      <c r="EG16" s="49"/>
    </row>
    <row r="17" spans="1:137" ht="12.75" customHeight="1" x14ac:dyDescent="0.25">
      <c r="A17" s="36">
        <v>43905</v>
      </c>
      <c r="B17" s="38">
        <v>190</v>
      </c>
      <c r="C17" s="37">
        <f t="shared" si="2"/>
        <v>428</v>
      </c>
      <c r="D17" s="81"/>
      <c r="E17" s="36">
        <v>43924</v>
      </c>
      <c r="F17" s="91">
        <v>217</v>
      </c>
      <c r="G17" s="39">
        <f t="shared" si="33"/>
        <v>3333</v>
      </c>
      <c r="H17" s="54">
        <v>3</v>
      </c>
      <c r="I17" s="36">
        <v>43943</v>
      </c>
      <c r="J17" s="38">
        <v>50</v>
      </c>
      <c r="K17" s="39">
        <f t="shared" si="17"/>
        <v>5532</v>
      </c>
      <c r="L17" s="54">
        <v>1</v>
      </c>
      <c r="M17" s="36">
        <v>43962</v>
      </c>
      <c r="N17" s="38">
        <v>70</v>
      </c>
      <c r="O17" s="39">
        <f t="shared" si="18"/>
        <v>6726</v>
      </c>
      <c r="P17" s="54">
        <v>1</v>
      </c>
      <c r="Q17" s="36">
        <v>43981</v>
      </c>
      <c r="R17" s="38">
        <v>30</v>
      </c>
      <c r="S17" s="39">
        <f t="shared" si="28"/>
        <v>7762</v>
      </c>
      <c r="T17" s="39"/>
      <c r="U17" s="36">
        <v>44000</v>
      </c>
      <c r="V17" s="38">
        <v>14</v>
      </c>
      <c r="W17" s="39">
        <f t="shared" si="0"/>
        <v>8529</v>
      </c>
      <c r="X17" s="39"/>
      <c r="Y17" s="36">
        <v>44019</v>
      </c>
      <c r="Z17" s="38">
        <v>6</v>
      </c>
      <c r="AA17" s="39">
        <f t="shared" si="1"/>
        <v>8674</v>
      </c>
      <c r="AB17" s="39"/>
      <c r="AC17" s="36">
        <v>44038</v>
      </c>
      <c r="AD17" s="38">
        <v>13</v>
      </c>
      <c r="AE17" s="39">
        <f t="shared" si="29"/>
        <v>8897</v>
      </c>
      <c r="AF17" s="54">
        <v>1</v>
      </c>
      <c r="AG17" s="36">
        <v>44057</v>
      </c>
      <c r="AH17" s="38">
        <v>20</v>
      </c>
      <c r="AI17" s="39">
        <f t="shared" si="30"/>
        <v>9149</v>
      </c>
      <c r="AJ17" s="39"/>
      <c r="AK17" s="36">
        <v>44076</v>
      </c>
      <c r="AL17" s="57">
        <v>6</v>
      </c>
      <c r="AM17" s="39">
        <f t="shared" si="31"/>
        <v>9360</v>
      </c>
      <c r="AN17" s="54"/>
      <c r="AO17" s="36">
        <v>44095</v>
      </c>
      <c r="AP17" s="86">
        <v>57</v>
      </c>
      <c r="AQ17" s="39">
        <f t="shared" si="19"/>
        <v>10276</v>
      </c>
      <c r="AR17" s="54"/>
      <c r="AS17" s="36">
        <v>44114</v>
      </c>
      <c r="AT17" s="38">
        <v>374</v>
      </c>
      <c r="AU17" s="39">
        <f t="shared" si="20"/>
        <v>15096</v>
      </c>
      <c r="AV17" s="54">
        <v>3</v>
      </c>
      <c r="AW17" s="36">
        <v>44133</v>
      </c>
      <c r="AX17" s="38">
        <v>649</v>
      </c>
      <c r="AY17" s="39">
        <f t="shared" si="32"/>
        <v>30090</v>
      </c>
      <c r="AZ17" s="54">
        <v>0</v>
      </c>
      <c r="BA17" s="47">
        <v>44152</v>
      </c>
      <c r="BB17" s="60">
        <v>1210</v>
      </c>
      <c r="BC17" s="39">
        <f t="shared" si="3"/>
        <v>49730</v>
      </c>
      <c r="BD17" s="90">
        <v>5</v>
      </c>
      <c r="BE17" s="47">
        <v>44171</v>
      </c>
      <c r="BF17" s="60">
        <v>1335</v>
      </c>
      <c r="BG17" s="42">
        <f t="shared" si="21"/>
        <v>72694</v>
      </c>
      <c r="BH17" s="49">
        <v>2</v>
      </c>
      <c r="BI17" s="36">
        <v>44190</v>
      </c>
      <c r="BJ17" s="60">
        <v>1247</v>
      </c>
      <c r="BK17" s="37">
        <f t="shared" si="4"/>
        <v>101565</v>
      </c>
      <c r="BL17" s="49">
        <v>3</v>
      </c>
      <c r="BM17" s="36">
        <v>44209</v>
      </c>
      <c r="BN17" s="60">
        <v>2985</v>
      </c>
      <c r="BO17" s="52">
        <f t="shared" si="22"/>
        <v>144518</v>
      </c>
      <c r="BP17" s="49">
        <v>4</v>
      </c>
      <c r="BQ17" s="47">
        <v>44228</v>
      </c>
      <c r="BR17" s="60">
        <v>4214</v>
      </c>
      <c r="BS17" s="42">
        <f t="shared" si="23"/>
        <v>219173</v>
      </c>
      <c r="BT17" s="49">
        <v>10</v>
      </c>
      <c r="BU17" s="36">
        <v>44247</v>
      </c>
      <c r="BV17" s="42">
        <v>2461</v>
      </c>
      <c r="BW17" s="42">
        <f t="shared" si="24"/>
        <v>280272</v>
      </c>
      <c r="BX17" s="49">
        <v>8</v>
      </c>
      <c r="BY17" s="75">
        <v>44266</v>
      </c>
      <c r="BZ17" s="72">
        <v>1647</v>
      </c>
      <c r="CA17" s="72">
        <f t="shared" si="5"/>
        <v>319364</v>
      </c>
      <c r="CB17" s="49">
        <v>9</v>
      </c>
      <c r="CC17" s="47">
        <v>44285</v>
      </c>
      <c r="CD17" s="42">
        <v>1133</v>
      </c>
      <c r="CE17" s="42">
        <f t="shared" si="6"/>
        <v>344018</v>
      </c>
      <c r="CF17" s="49">
        <v>5</v>
      </c>
      <c r="CG17" s="47">
        <v>44304</v>
      </c>
      <c r="CH17" s="42">
        <v>2195</v>
      </c>
      <c r="CI17" s="39">
        <f t="shared" si="25"/>
        <v>375054</v>
      </c>
      <c r="CJ17" s="49">
        <v>8</v>
      </c>
      <c r="CK17" s="73"/>
      <c r="CL17" s="36">
        <v>44323</v>
      </c>
      <c r="CM17" s="42">
        <v>4498</v>
      </c>
      <c r="CN17" s="42">
        <f t="shared" si="7"/>
        <v>432425</v>
      </c>
      <c r="CO17" s="49">
        <v>22</v>
      </c>
      <c r="CP17" s="36">
        <v>44342</v>
      </c>
      <c r="CQ17" s="42">
        <v>7478</v>
      </c>
      <c r="CR17" s="42">
        <f t="shared" si="8"/>
        <v>533367</v>
      </c>
      <c r="CS17" s="49">
        <v>63</v>
      </c>
      <c r="CT17" s="36">
        <v>44361</v>
      </c>
      <c r="CU17" s="42">
        <v>4949</v>
      </c>
      <c r="CV17" s="42">
        <f t="shared" si="9"/>
        <v>662457</v>
      </c>
      <c r="CW17" s="49">
        <v>60</v>
      </c>
      <c r="CX17" s="36">
        <v>44380</v>
      </c>
      <c r="CY17" s="42">
        <v>6658</v>
      </c>
      <c r="CZ17" s="42">
        <f t="shared" si="10"/>
        <v>772607</v>
      </c>
      <c r="DA17" s="49">
        <v>107</v>
      </c>
      <c r="DB17" s="36">
        <v>44399</v>
      </c>
      <c r="DC17" s="42">
        <v>13034</v>
      </c>
      <c r="DD17" s="42">
        <f t="shared" si="26"/>
        <v>964918</v>
      </c>
      <c r="DE17" s="49">
        <v>134</v>
      </c>
      <c r="DF17" s="36">
        <v>44418</v>
      </c>
      <c r="DG17" s="42">
        <v>19991</v>
      </c>
      <c r="DH17" s="42">
        <f t="shared" si="11"/>
        <v>1299767</v>
      </c>
      <c r="DI17" s="49">
        <v>201</v>
      </c>
      <c r="DJ17" s="36">
        <v>44437</v>
      </c>
      <c r="DK17" s="42">
        <v>20579</v>
      </c>
      <c r="DL17" s="42">
        <f t="shared" si="12"/>
        <v>1706089</v>
      </c>
      <c r="DM17" s="49">
        <v>285</v>
      </c>
      <c r="DN17" s="47">
        <v>44456</v>
      </c>
      <c r="DO17" s="42">
        <v>17577</v>
      </c>
      <c r="DP17" s="42">
        <f t="shared" si="13"/>
        <v>2067327</v>
      </c>
      <c r="DQ17" s="49">
        <v>388</v>
      </c>
      <c r="DR17" s="36">
        <v>44475</v>
      </c>
      <c r="DS17" s="42">
        <v>9380</v>
      </c>
      <c r="DT17" s="42">
        <f t="shared" si="14"/>
        <v>2303837</v>
      </c>
      <c r="DU17" s="49">
        <v>105</v>
      </c>
      <c r="DV17" s="36">
        <v>44494</v>
      </c>
      <c r="DW17" s="42">
        <v>4782</v>
      </c>
      <c r="DX17" s="42">
        <f t="shared" si="27"/>
        <v>2551653</v>
      </c>
      <c r="DY17" s="49">
        <v>92</v>
      </c>
      <c r="DZ17" s="36">
        <v>44513</v>
      </c>
      <c r="EA17" s="42">
        <v>5809</v>
      </c>
      <c r="EB17" s="42">
        <f t="shared" si="15"/>
        <v>2541147</v>
      </c>
      <c r="EC17" s="94">
        <v>55</v>
      </c>
      <c r="ED17" s="95">
        <v>44532</v>
      </c>
      <c r="EE17" s="42"/>
      <c r="EF17" s="42" t="str">
        <f t="shared" si="16"/>
        <v/>
      </c>
      <c r="EG17" s="49"/>
    </row>
    <row r="18" spans="1:137" ht="12.75" customHeight="1" x14ac:dyDescent="0.25">
      <c r="A18" s="36">
        <v>43906</v>
      </c>
      <c r="B18" s="38">
        <v>138</v>
      </c>
      <c r="C18" s="37">
        <f t="shared" si="2"/>
        <v>566</v>
      </c>
      <c r="D18" s="81"/>
      <c r="E18" s="36">
        <v>43925</v>
      </c>
      <c r="F18" s="91">
        <v>150</v>
      </c>
      <c r="G18" s="39">
        <f t="shared" si="33"/>
        <v>3483</v>
      </c>
      <c r="H18" s="54">
        <v>4</v>
      </c>
      <c r="I18" s="36">
        <v>43944</v>
      </c>
      <c r="J18" s="38">
        <v>71</v>
      </c>
      <c r="K18" s="39">
        <f t="shared" si="17"/>
        <v>5603</v>
      </c>
      <c r="L18" s="54">
        <v>2</v>
      </c>
      <c r="M18" s="36">
        <v>43963</v>
      </c>
      <c r="N18" s="38">
        <v>16</v>
      </c>
      <c r="O18" s="39">
        <f t="shared" si="18"/>
        <v>6742</v>
      </c>
      <c r="P18" s="54"/>
      <c r="Q18" s="36">
        <v>43982</v>
      </c>
      <c r="R18" s="38">
        <v>57</v>
      </c>
      <c r="S18" s="39">
        <f t="shared" si="28"/>
        <v>7819</v>
      </c>
      <c r="T18" s="39"/>
      <c r="U18" s="36">
        <v>44001</v>
      </c>
      <c r="V18" s="38">
        <v>6</v>
      </c>
      <c r="W18" s="39">
        <f t="shared" si="0"/>
        <v>8535</v>
      </c>
      <c r="X18" s="39"/>
      <c r="Y18" s="36">
        <v>44020</v>
      </c>
      <c r="Z18" s="38">
        <v>3</v>
      </c>
      <c r="AA18" s="39">
        <f t="shared" si="1"/>
        <v>8677</v>
      </c>
      <c r="AB18" s="39"/>
      <c r="AC18" s="36">
        <v>44039</v>
      </c>
      <c r="AD18" s="38">
        <v>7</v>
      </c>
      <c r="AE18" s="39">
        <f t="shared" si="29"/>
        <v>8904</v>
      </c>
      <c r="AF18" s="39"/>
      <c r="AG18" s="36">
        <v>44058</v>
      </c>
      <c r="AH18" s="38">
        <v>26</v>
      </c>
      <c r="AI18" s="39">
        <f t="shared" si="30"/>
        <v>9175</v>
      </c>
      <c r="AJ18" s="39"/>
      <c r="AK18" s="36">
        <v>44077</v>
      </c>
      <c r="AL18" s="57">
        <v>14</v>
      </c>
      <c r="AM18" s="39">
        <f t="shared" si="31"/>
        <v>9374</v>
      </c>
      <c r="AN18" s="54"/>
      <c r="AO18" s="36">
        <v>44096</v>
      </c>
      <c r="AP18" s="86">
        <v>82</v>
      </c>
      <c r="AQ18" s="39">
        <f t="shared" si="19"/>
        <v>10358</v>
      </c>
      <c r="AR18" s="54"/>
      <c r="AS18" s="36">
        <v>44115</v>
      </c>
      <c r="AT18" s="38">
        <v>561</v>
      </c>
      <c r="AU18" s="39">
        <f t="shared" si="20"/>
        <v>15657</v>
      </c>
      <c r="AV18" s="54">
        <v>2</v>
      </c>
      <c r="AW18" s="36">
        <v>44134</v>
      </c>
      <c r="AX18" s="38">
        <v>799</v>
      </c>
      <c r="AY18" s="39">
        <f t="shared" si="32"/>
        <v>30889</v>
      </c>
      <c r="AZ18" s="54">
        <v>3</v>
      </c>
      <c r="BA18" s="47">
        <v>44153</v>
      </c>
      <c r="BB18" s="60">
        <v>660</v>
      </c>
      <c r="BC18" s="39">
        <f t="shared" si="3"/>
        <v>50390</v>
      </c>
      <c r="BD18" s="90">
        <v>4</v>
      </c>
      <c r="BE18" s="47">
        <v>44172</v>
      </c>
      <c r="BF18" s="60">
        <v>1600</v>
      </c>
      <c r="BG18" s="42">
        <f t="shared" si="21"/>
        <v>74294</v>
      </c>
      <c r="BH18" s="49">
        <v>2</v>
      </c>
      <c r="BI18" s="36">
        <v>44191</v>
      </c>
      <c r="BJ18" s="60">
        <v>2335</v>
      </c>
      <c r="BK18" s="37">
        <f t="shared" si="4"/>
        <v>103900</v>
      </c>
      <c r="BL18" s="49">
        <v>2</v>
      </c>
      <c r="BM18" s="36">
        <v>44210</v>
      </c>
      <c r="BN18" s="60">
        <v>3337</v>
      </c>
      <c r="BO18" s="52">
        <f t="shared" si="22"/>
        <v>147855</v>
      </c>
      <c r="BP18" s="49">
        <v>15</v>
      </c>
      <c r="BQ18" s="47">
        <v>44229</v>
      </c>
      <c r="BR18" s="60">
        <v>3455</v>
      </c>
      <c r="BS18" s="42">
        <f t="shared" si="23"/>
        <v>222628</v>
      </c>
      <c r="BT18" s="49">
        <v>21</v>
      </c>
      <c r="BU18" s="36">
        <v>44248</v>
      </c>
      <c r="BV18" s="42">
        <v>3297</v>
      </c>
      <c r="BW18" s="42">
        <f t="shared" si="24"/>
        <v>283569</v>
      </c>
      <c r="BX18" s="49">
        <v>5</v>
      </c>
      <c r="BY18" s="75">
        <v>44267</v>
      </c>
      <c r="BZ18" s="72">
        <v>1575</v>
      </c>
      <c r="CA18" s="72">
        <f t="shared" si="5"/>
        <v>320939</v>
      </c>
      <c r="CB18" s="49">
        <v>3</v>
      </c>
      <c r="CC18" s="35">
        <v>44286</v>
      </c>
      <c r="CD18" s="42">
        <v>1482</v>
      </c>
      <c r="CE18" s="42">
        <f t="shared" si="6"/>
        <v>345500</v>
      </c>
      <c r="CF18" s="49">
        <v>7</v>
      </c>
      <c r="CG18" s="47">
        <v>44305</v>
      </c>
      <c r="CH18" s="42">
        <v>2078</v>
      </c>
      <c r="CI18" s="39">
        <f t="shared" si="25"/>
        <v>377132</v>
      </c>
      <c r="CJ18" s="49">
        <v>8</v>
      </c>
      <c r="CK18" s="73"/>
      <c r="CL18" s="36">
        <v>44324</v>
      </c>
      <c r="CM18" s="42">
        <v>4519</v>
      </c>
      <c r="CN18" s="42">
        <f t="shared" si="7"/>
        <v>436944</v>
      </c>
      <c r="CO18" s="49">
        <v>25</v>
      </c>
      <c r="CP18" s="79">
        <v>44343</v>
      </c>
      <c r="CQ18" s="42">
        <v>7857</v>
      </c>
      <c r="CR18" s="42">
        <f t="shared" si="8"/>
        <v>541224</v>
      </c>
      <c r="CS18" s="49">
        <v>59</v>
      </c>
      <c r="CT18" s="36">
        <v>44362</v>
      </c>
      <c r="CU18" s="42">
        <v>5419</v>
      </c>
      <c r="CV18" s="42">
        <f t="shared" si="9"/>
        <v>667876</v>
      </c>
      <c r="CW18" s="49">
        <v>101</v>
      </c>
      <c r="CX18" s="36">
        <v>44381</v>
      </c>
      <c r="CY18" s="42">
        <v>6045</v>
      </c>
      <c r="CZ18" s="42">
        <f t="shared" si="10"/>
        <v>778652</v>
      </c>
      <c r="DA18" s="49">
        <v>63</v>
      </c>
      <c r="DB18" s="36">
        <v>44400</v>
      </c>
      <c r="DC18" s="42">
        <v>15573</v>
      </c>
      <c r="DD18" s="42">
        <f t="shared" si="26"/>
        <v>980491</v>
      </c>
      <c r="DE18" s="49">
        <v>144</v>
      </c>
      <c r="DF18" s="36">
        <v>44419</v>
      </c>
      <c r="DG18" s="42">
        <v>20780</v>
      </c>
      <c r="DH18" s="42">
        <f t="shared" si="11"/>
        <v>1320547</v>
      </c>
      <c r="DI18" s="49">
        <v>211</v>
      </c>
      <c r="DJ18" s="36">
        <v>44438</v>
      </c>
      <c r="DK18" s="42">
        <v>19268</v>
      </c>
      <c r="DL18" s="42">
        <f t="shared" si="12"/>
        <v>1725357</v>
      </c>
      <c r="DM18" s="49">
        <v>295</v>
      </c>
      <c r="DN18" s="47">
        <v>44457</v>
      </c>
      <c r="DO18" s="42">
        <v>15549</v>
      </c>
      <c r="DP18" s="42">
        <f t="shared" si="13"/>
        <v>2082876</v>
      </c>
      <c r="DQ18" s="49">
        <v>324</v>
      </c>
      <c r="DR18" s="36">
        <v>44476</v>
      </c>
      <c r="DS18" s="42">
        <v>9890</v>
      </c>
      <c r="DT18" s="42">
        <f t="shared" si="14"/>
        <v>2313727</v>
      </c>
      <c r="DU18" s="49">
        <v>132</v>
      </c>
      <c r="DV18" s="36">
        <v>44495</v>
      </c>
      <c r="DW18" s="42">
        <v>5726</v>
      </c>
      <c r="DX18" s="42">
        <f t="shared" si="27"/>
        <v>2557379</v>
      </c>
      <c r="DY18" s="49">
        <v>84</v>
      </c>
      <c r="DZ18" s="36">
        <v>44514</v>
      </c>
      <c r="EA18" s="42">
        <v>5162</v>
      </c>
      <c r="EB18" s="42">
        <f t="shared" si="15"/>
        <v>2546309</v>
      </c>
      <c r="EC18" s="94">
        <v>45</v>
      </c>
      <c r="ED18" s="95">
        <v>44533</v>
      </c>
      <c r="EE18" s="42"/>
      <c r="EF18" s="42" t="str">
        <f t="shared" si="16"/>
        <v/>
      </c>
      <c r="EG18" s="49"/>
    </row>
    <row r="19" spans="1:137" ht="12.75" customHeight="1" x14ac:dyDescent="0.25">
      <c r="A19" s="82">
        <v>43907</v>
      </c>
      <c r="B19" s="38">
        <v>107</v>
      </c>
      <c r="C19" s="37">
        <f t="shared" si="2"/>
        <v>673</v>
      </c>
      <c r="D19" s="49">
        <v>2</v>
      </c>
      <c r="E19" s="36">
        <v>43926</v>
      </c>
      <c r="F19" s="91">
        <v>179</v>
      </c>
      <c r="G19" s="39">
        <f t="shared" si="33"/>
        <v>3662</v>
      </c>
      <c r="H19" s="54">
        <v>4</v>
      </c>
      <c r="I19" s="36">
        <v>43945</v>
      </c>
      <c r="J19" s="38">
        <v>88</v>
      </c>
      <c r="K19" s="39">
        <f t="shared" si="17"/>
        <v>5691</v>
      </c>
      <c r="L19" s="54">
        <v>1</v>
      </c>
      <c r="M19" s="36">
        <v>43964</v>
      </c>
      <c r="N19" s="38">
        <v>37</v>
      </c>
      <c r="O19" s="39">
        <f t="shared" si="18"/>
        <v>6779</v>
      </c>
      <c r="P19" s="54">
        <v>2</v>
      </c>
      <c r="Q19" s="36">
        <v>43983</v>
      </c>
      <c r="R19" s="38">
        <v>38</v>
      </c>
      <c r="S19" s="39">
        <f t="shared" si="28"/>
        <v>7857</v>
      </c>
      <c r="T19" s="39"/>
      <c r="U19" s="36">
        <v>44002</v>
      </c>
      <c r="V19" s="38">
        <v>21</v>
      </c>
      <c r="W19" s="39">
        <f t="shared" si="0"/>
        <v>8556</v>
      </c>
      <c r="X19" s="39"/>
      <c r="Y19" s="36">
        <v>44021</v>
      </c>
      <c r="Z19" s="38">
        <v>6</v>
      </c>
      <c r="AA19" s="39">
        <f t="shared" si="1"/>
        <v>8683</v>
      </c>
      <c r="AB19" s="39"/>
      <c r="AC19" s="36">
        <v>44040</v>
      </c>
      <c r="AD19" s="38">
        <v>39</v>
      </c>
      <c r="AE19" s="39">
        <f t="shared" si="29"/>
        <v>8943</v>
      </c>
      <c r="AF19" s="39"/>
      <c r="AG19" s="36">
        <v>44059</v>
      </c>
      <c r="AH19" s="38">
        <v>25</v>
      </c>
      <c r="AI19" s="39">
        <f t="shared" si="30"/>
        <v>9200</v>
      </c>
      <c r="AJ19" s="39"/>
      <c r="AK19" s="36">
        <v>44078</v>
      </c>
      <c r="AL19" s="57">
        <v>11</v>
      </c>
      <c r="AM19" s="39">
        <f t="shared" si="31"/>
        <v>9385</v>
      </c>
      <c r="AN19" s="54"/>
      <c r="AO19" s="36">
        <v>44097</v>
      </c>
      <c r="AP19" s="86">
        <v>147</v>
      </c>
      <c r="AQ19" s="39">
        <f t="shared" si="19"/>
        <v>10505</v>
      </c>
      <c r="AR19" s="54">
        <v>3</v>
      </c>
      <c r="AS19" s="36">
        <v>44116</v>
      </c>
      <c r="AT19" s="38">
        <v>563</v>
      </c>
      <c r="AU19" s="39">
        <f t="shared" si="20"/>
        <v>16220</v>
      </c>
      <c r="AV19" s="54">
        <v>2</v>
      </c>
      <c r="AW19" s="36">
        <v>44135</v>
      </c>
      <c r="AX19" s="38">
        <v>659</v>
      </c>
      <c r="AY19" s="39">
        <f t="shared" si="32"/>
        <v>31548</v>
      </c>
      <c r="AZ19" s="54"/>
      <c r="BA19" s="47">
        <v>44154</v>
      </c>
      <c r="BB19" s="60">
        <v>1290</v>
      </c>
      <c r="BC19" s="39">
        <f t="shared" si="3"/>
        <v>51680</v>
      </c>
      <c r="BD19" s="90">
        <v>4</v>
      </c>
      <c r="BE19" s="47">
        <v>44173</v>
      </c>
      <c r="BF19" s="60">
        <v>1012</v>
      </c>
      <c r="BG19" s="42">
        <f t="shared" si="21"/>
        <v>75306</v>
      </c>
      <c r="BH19" s="49">
        <v>4</v>
      </c>
      <c r="BI19" s="36">
        <v>44192</v>
      </c>
      <c r="BJ19" s="60">
        <v>1196</v>
      </c>
      <c r="BK19" s="37">
        <f t="shared" si="4"/>
        <v>105096</v>
      </c>
      <c r="BL19" s="49">
        <v>1</v>
      </c>
      <c r="BM19" s="36">
        <v>44211</v>
      </c>
      <c r="BN19" s="60">
        <v>3211</v>
      </c>
      <c r="BO19" s="52">
        <f t="shared" si="22"/>
        <v>151066</v>
      </c>
      <c r="BP19" s="49">
        <v>8</v>
      </c>
      <c r="BQ19" s="47">
        <v>44230</v>
      </c>
      <c r="BR19" s="60">
        <v>4284</v>
      </c>
      <c r="BS19" s="42">
        <f t="shared" si="23"/>
        <v>226912</v>
      </c>
      <c r="BT19" s="49">
        <v>18</v>
      </c>
      <c r="BU19" s="36">
        <v>44249</v>
      </c>
      <c r="BV19" s="42">
        <v>2192</v>
      </c>
      <c r="BW19" s="42">
        <f t="shared" si="24"/>
        <v>285761</v>
      </c>
      <c r="BX19" s="49">
        <v>6</v>
      </c>
      <c r="BY19" s="75">
        <v>44268</v>
      </c>
      <c r="BZ19" s="72">
        <v>1470</v>
      </c>
      <c r="CA19" s="72">
        <f t="shared" si="5"/>
        <v>322409</v>
      </c>
      <c r="CB19" s="49">
        <v>3</v>
      </c>
      <c r="CC19" s="47">
        <v>44287</v>
      </c>
      <c r="CD19" s="42">
        <v>1178</v>
      </c>
      <c r="CE19" s="42">
        <f t="shared" si="6"/>
        <v>346678</v>
      </c>
      <c r="CF19" s="49">
        <v>6</v>
      </c>
      <c r="CG19" s="47">
        <v>44306</v>
      </c>
      <c r="CH19" s="42">
        <v>2341</v>
      </c>
      <c r="CI19" s="39">
        <f t="shared" si="25"/>
        <v>379473</v>
      </c>
      <c r="CJ19" s="49">
        <v>3</v>
      </c>
      <c r="CK19" s="73"/>
      <c r="CL19" s="82">
        <v>44325</v>
      </c>
      <c r="CM19" s="42">
        <v>3733</v>
      </c>
      <c r="CN19" s="42">
        <f t="shared" si="7"/>
        <v>440677</v>
      </c>
      <c r="CO19" s="49">
        <v>26</v>
      </c>
      <c r="CP19" s="83">
        <v>44344</v>
      </c>
      <c r="CQ19" s="42">
        <v>8290</v>
      </c>
      <c r="CR19" s="42">
        <f t="shared" si="8"/>
        <v>549514</v>
      </c>
      <c r="CS19" s="49">
        <v>61</v>
      </c>
      <c r="CT19" s="36">
        <v>44363</v>
      </c>
      <c r="CU19" s="42">
        <v>5150</v>
      </c>
      <c r="CV19" s="42">
        <f t="shared" si="9"/>
        <v>673026</v>
      </c>
      <c r="CW19" s="49">
        <v>73</v>
      </c>
      <c r="CX19" s="36">
        <v>44382</v>
      </c>
      <c r="CY19" s="42">
        <v>6387</v>
      </c>
      <c r="CZ19" s="42">
        <f t="shared" si="10"/>
        <v>785039</v>
      </c>
      <c r="DA19" s="49">
        <v>77</v>
      </c>
      <c r="DB19" s="36">
        <v>44401</v>
      </c>
      <c r="DC19" s="42">
        <v>15902</v>
      </c>
      <c r="DD19" s="42">
        <f t="shared" si="26"/>
        <v>996393</v>
      </c>
      <c r="DE19" s="49">
        <v>184</v>
      </c>
      <c r="DF19" s="36">
        <v>44420</v>
      </c>
      <c r="DG19" s="42">
        <v>21668</v>
      </c>
      <c r="DH19" s="42">
        <f t="shared" si="11"/>
        <v>1342215</v>
      </c>
      <c r="DI19" s="49">
        <v>318</v>
      </c>
      <c r="DJ19" s="36">
        <v>44439</v>
      </c>
      <c r="DK19" s="42">
        <v>20897</v>
      </c>
      <c r="DL19" s="42">
        <f t="shared" si="12"/>
        <v>1746254</v>
      </c>
      <c r="DM19" s="49">
        <v>282</v>
      </c>
      <c r="DN19" s="47">
        <v>44458</v>
      </c>
      <c r="DO19" s="42">
        <v>14954</v>
      </c>
      <c r="DP19" s="42">
        <f t="shared" si="13"/>
        <v>2097830</v>
      </c>
      <c r="DQ19" s="49">
        <v>376</v>
      </c>
      <c r="DR19" s="36">
        <v>44477</v>
      </c>
      <c r="DS19" s="42">
        <v>9751</v>
      </c>
      <c r="DT19" s="42">
        <f t="shared" si="14"/>
        <v>2323478</v>
      </c>
      <c r="DU19" s="49">
        <v>78</v>
      </c>
      <c r="DV19" s="36">
        <v>44496</v>
      </c>
      <c r="DW19" s="42">
        <v>6148</v>
      </c>
      <c r="DX19" s="42">
        <f t="shared" si="27"/>
        <v>2563527</v>
      </c>
      <c r="DY19" s="49">
        <v>98</v>
      </c>
      <c r="DZ19" s="36">
        <v>44515</v>
      </c>
      <c r="EA19" s="42">
        <v>5143</v>
      </c>
      <c r="EB19" s="42">
        <f t="shared" si="15"/>
        <v>2551452</v>
      </c>
      <c r="EC19" s="94">
        <v>53</v>
      </c>
      <c r="ED19" s="95">
        <v>44534</v>
      </c>
      <c r="EE19" s="42"/>
      <c r="EF19" s="42" t="str">
        <f t="shared" si="16"/>
        <v/>
      </c>
      <c r="EG19" s="49"/>
    </row>
    <row r="20" spans="1:137" ht="12.75" customHeight="1" x14ac:dyDescent="0.25">
      <c r="A20" s="36">
        <v>43908</v>
      </c>
      <c r="B20" s="38">
        <v>117</v>
      </c>
      <c r="C20" s="37">
        <f t="shared" si="2"/>
        <v>790</v>
      </c>
      <c r="D20" s="37"/>
      <c r="E20" s="36">
        <v>43927</v>
      </c>
      <c r="F20" s="91">
        <v>131</v>
      </c>
      <c r="G20" s="39">
        <f t="shared" si="33"/>
        <v>3793</v>
      </c>
      <c r="H20" s="54">
        <v>1</v>
      </c>
      <c r="I20" s="36">
        <v>43946</v>
      </c>
      <c r="J20" s="38">
        <v>51</v>
      </c>
      <c r="K20" s="39">
        <f t="shared" si="17"/>
        <v>5742</v>
      </c>
      <c r="L20" s="54">
        <v>2</v>
      </c>
      <c r="M20" s="36">
        <v>43965</v>
      </c>
      <c r="N20" s="38">
        <v>40</v>
      </c>
      <c r="O20" s="39">
        <f t="shared" si="18"/>
        <v>6819</v>
      </c>
      <c r="P20" s="54">
        <v>1</v>
      </c>
      <c r="Q20" s="36">
        <v>43984</v>
      </c>
      <c r="R20" s="38">
        <v>20</v>
      </c>
      <c r="S20" s="39">
        <f t="shared" si="28"/>
        <v>7877</v>
      </c>
      <c r="T20" s="39"/>
      <c r="U20" s="36">
        <v>44003</v>
      </c>
      <c r="V20" s="38">
        <v>16</v>
      </c>
      <c r="W20" s="39">
        <f t="shared" si="0"/>
        <v>8572</v>
      </c>
      <c r="X20" s="39"/>
      <c r="Y20" s="36">
        <v>44022</v>
      </c>
      <c r="Z20" s="38">
        <v>13</v>
      </c>
      <c r="AA20" s="39">
        <f t="shared" si="1"/>
        <v>8696</v>
      </c>
      <c r="AB20" s="39"/>
      <c r="AC20" s="36">
        <v>44041</v>
      </c>
      <c r="AD20" s="38">
        <v>13</v>
      </c>
      <c r="AE20" s="39">
        <f t="shared" si="29"/>
        <v>8956</v>
      </c>
      <c r="AF20" s="39"/>
      <c r="AG20" s="36">
        <v>44060</v>
      </c>
      <c r="AH20" s="38">
        <v>12</v>
      </c>
      <c r="AI20" s="39">
        <f t="shared" si="30"/>
        <v>9212</v>
      </c>
      <c r="AJ20" s="39"/>
      <c r="AK20" s="36">
        <v>44079</v>
      </c>
      <c r="AL20" s="57">
        <v>6</v>
      </c>
      <c r="AM20" s="39">
        <f t="shared" si="31"/>
        <v>9391</v>
      </c>
      <c r="AN20" s="54"/>
      <c r="AO20" s="36">
        <v>44098</v>
      </c>
      <c r="AP20" s="86">
        <v>71</v>
      </c>
      <c r="AQ20" s="39">
        <f t="shared" si="19"/>
        <v>10576</v>
      </c>
      <c r="AR20" s="54"/>
      <c r="AS20" s="36">
        <v>44117</v>
      </c>
      <c r="AT20" s="38">
        <v>660</v>
      </c>
      <c r="AU20" s="39">
        <f t="shared" si="20"/>
        <v>16880</v>
      </c>
      <c r="AV20" s="54">
        <v>4</v>
      </c>
      <c r="AW20" s="36">
        <v>44136</v>
      </c>
      <c r="AX20" s="38">
        <v>957</v>
      </c>
      <c r="AY20" s="39">
        <f t="shared" si="32"/>
        <v>32505</v>
      </c>
      <c r="AZ20" s="54"/>
      <c r="BA20" s="47">
        <v>44155</v>
      </c>
      <c r="BB20" s="60">
        <v>958</v>
      </c>
      <c r="BC20" s="39">
        <f t="shared" si="3"/>
        <v>52638</v>
      </c>
      <c r="BD20" s="90">
        <v>3</v>
      </c>
      <c r="BE20" s="47">
        <v>44174</v>
      </c>
      <c r="BF20" s="60">
        <v>959</v>
      </c>
      <c r="BG20" s="42">
        <f t="shared" si="21"/>
        <v>76265</v>
      </c>
      <c r="BH20" s="49">
        <v>5</v>
      </c>
      <c r="BI20" s="36">
        <v>44193</v>
      </c>
      <c r="BJ20" s="60">
        <v>1594</v>
      </c>
      <c r="BK20" s="37">
        <f t="shared" si="4"/>
        <v>106690</v>
      </c>
      <c r="BL20" s="49">
        <v>3</v>
      </c>
      <c r="BM20" s="36">
        <v>44212</v>
      </c>
      <c r="BN20" s="60">
        <v>4029</v>
      </c>
      <c r="BO20" s="52">
        <f t="shared" si="22"/>
        <v>155095</v>
      </c>
      <c r="BP20" s="49">
        <v>8</v>
      </c>
      <c r="BQ20" s="47">
        <v>44231</v>
      </c>
      <c r="BR20" s="60">
        <v>4571</v>
      </c>
      <c r="BS20" s="42">
        <f t="shared" si="23"/>
        <v>231483</v>
      </c>
      <c r="BT20" s="49">
        <v>17</v>
      </c>
      <c r="BU20" s="36">
        <v>44250</v>
      </c>
      <c r="BV20" s="42">
        <v>2468</v>
      </c>
      <c r="BW20" s="42">
        <f t="shared" si="24"/>
        <v>288229</v>
      </c>
      <c r="BX20" s="49">
        <v>14</v>
      </c>
      <c r="BY20" s="75">
        <v>44269</v>
      </c>
      <c r="BZ20" s="72">
        <v>1354</v>
      </c>
      <c r="CA20" s="72">
        <f t="shared" si="5"/>
        <v>323763</v>
      </c>
      <c r="CB20" s="49">
        <v>4</v>
      </c>
      <c r="CC20" s="47">
        <v>44288</v>
      </c>
      <c r="CD20" s="42">
        <v>1294</v>
      </c>
      <c r="CE20" s="42">
        <f t="shared" si="6"/>
        <v>347972</v>
      </c>
      <c r="CF20" s="49">
        <v>5</v>
      </c>
      <c r="CG20" s="47">
        <v>44307</v>
      </c>
      <c r="CH20" s="42">
        <v>2340</v>
      </c>
      <c r="CI20" s="39">
        <f t="shared" si="25"/>
        <v>381813</v>
      </c>
      <c r="CJ20" s="49">
        <v>11</v>
      </c>
      <c r="CK20" s="73"/>
      <c r="CL20" s="36">
        <v>44326</v>
      </c>
      <c r="CM20" s="42">
        <v>3807</v>
      </c>
      <c r="CN20" s="42">
        <f t="shared" si="7"/>
        <v>444484</v>
      </c>
      <c r="CO20" s="49">
        <v>17</v>
      </c>
      <c r="CP20" s="84">
        <v>44345</v>
      </c>
      <c r="CQ20" s="42">
        <v>9020</v>
      </c>
      <c r="CR20" s="42">
        <f t="shared" si="8"/>
        <v>558534</v>
      </c>
      <c r="CS20" s="49">
        <v>98</v>
      </c>
      <c r="CT20" s="83">
        <v>44364</v>
      </c>
      <c r="CU20" s="42">
        <v>5738</v>
      </c>
      <c r="CV20" s="42">
        <f t="shared" si="9"/>
        <v>678764</v>
      </c>
      <c r="CW20" s="49">
        <v>60</v>
      </c>
      <c r="CX20" s="36">
        <v>44383</v>
      </c>
      <c r="CY20" s="42">
        <v>7654</v>
      </c>
      <c r="CZ20" s="42">
        <f t="shared" si="10"/>
        <v>792693</v>
      </c>
      <c r="DA20" s="49">
        <v>103</v>
      </c>
      <c r="DB20" s="36">
        <v>44402</v>
      </c>
      <c r="DC20" s="42">
        <v>17045</v>
      </c>
      <c r="DD20" s="42">
        <f t="shared" si="26"/>
        <v>1013438</v>
      </c>
      <c r="DE20" s="49">
        <v>92</v>
      </c>
      <c r="DF20" s="36">
        <v>44421</v>
      </c>
      <c r="DG20" s="42">
        <v>21468</v>
      </c>
      <c r="DH20" s="42">
        <f t="shared" si="11"/>
        <v>1363683</v>
      </c>
      <c r="DI20" s="49">
        <v>277</v>
      </c>
      <c r="DJ20" s="36">
        <v>44440</v>
      </c>
      <c r="DK20" s="42">
        <v>18762</v>
      </c>
      <c r="DL20" s="42">
        <f t="shared" si="12"/>
        <v>1765016</v>
      </c>
      <c r="DM20" s="49">
        <v>278</v>
      </c>
      <c r="DN20" s="47">
        <v>44459</v>
      </c>
      <c r="DO20" s="42">
        <v>14345</v>
      </c>
      <c r="DP20" s="42">
        <f t="shared" si="13"/>
        <v>2112175</v>
      </c>
      <c r="DQ20" s="49">
        <v>301</v>
      </c>
      <c r="DR20" s="36">
        <v>44478</v>
      </c>
      <c r="DS20" s="42">
        <v>8743</v>
      </c>
      <c r="DT20" s="42">
        <f t="shared" si="14"/>
        <v>2332221</v>
      </c>
      <c r="DU20" s="49">
        <v>74</v>
      </c>
      <c r="DV20" s="36">
        <v>44497</v>
      </c>
      <c r="DW20" s="42">
        <v>6377</v>
      </c>
      <c r="DX20" s="42">
        <f t="shared" si="27"/>
        <v>2569904</v>
      </c>
      <c r="DY20" s="49">
        <v>95</v>
      </c>
      <c r="DZ20" s="36">
        <v>44516</v>
      </c>
      <c r="EA20" s="42">
        <v>5413</v>
      </c>
      <c r="EB20" s="42">
        <f t="shared" si="15"/>
        <v>2556865</v>
      </c>
      <c r="EC20" s="94">
        <v>40</v>
      </c>
      <c r="ED20" s="95">
        <v>44535</v>
      </c>
      <c r="EE20" s="42"/>
      <c r="EF20" s="42" t="str">
        <f t="shared" si="16"/>
        <v/>
      </c>
      <c r="EG20" s="49"/>
    </row>
    <row r="21" spans="1:137" ht="12.75" customHeight="1" x14ac:dyDescent="0.25">
      <c r="A21" s="37"/>
      <c r="B21" s="64">
        <f>SUM(B2:B19)</f>
        <v>673</v>
      </c>
      <c r="C21" s="37"/>
      <c r="D21" s="40">
        <f>SUM(D4:D20)</f>
        <v>2</v>
      </c>
      <c r="E21" s="37"/>
      <c r="F21" s="92">
        <f>SUM(F2:F20)</f>
        <v>3003</v>
      </c>
      <c r="G21" s="37"/>
      <c r="H21" s="40">
        <f>SUM(H2:H20)</f>
        <v>60</v>
      </c>
      <c r="I21" s="37"/>
      <c r="J21" s="64">
        <f>SUM(J2:J20)</f>
        <v>1949</v>
      </c>
      <c r="K21" s="37"/>
      <c r="L21" s="40">
        <f>SUM(L2:L20)</f>
        <v>36</v>
      </c>
      <c r="M21" s="37"/>
      <c r="N21" s="64">
        <f>SUM(N2:N20)</f>
        <v>1077</v>
      </c>
      <c r="O21" s="37"/>
      <c r="P21" s="40">
        <f>SUM(P2:P20)</f>
        <v>14</v>
      </c>
      <c r="Q21" s="37"/>
      <c r="R21" s="64">
        <f>SUM(R2:R20)</f>
        <v>1058</v>
      </c>
      <c r="S21" s="37"/>
      <c r="T21" s="40">
        <f>SUM(T2:T20)</f>
        <v>3</v>
      </c>
      <c r="U21" s="37"/>
      <c r="V21" s="64">
        <f>SUM(V2:V20)</f>
        <v>695</v>
      </c>
      <c r="W21" s="37"/>
      <c r="X21" s="40">
        <f>SUM(X2:X20)</f>
        <v>6</v>
      </c>
      <c r="Y21" s="37"/>
      <c r="Z21" s="64">
        <f>SUM(Z2:Z20)</f>
        <v>124</v>
      </c>
      <c r="AA21" s="37"/>
      <c r="AB21" s="40">
        <f>SUM(AB2:AB20)</f>
        <v>0</v>
      </c>
      <c r="AC21" s="37"/>
      <c r="AD21" s="64">
        <f>SUM(AD2:AD20)</f>
        <v>260</v>
      </c>
      <c r="AE21" s="37"/>
      <c r="AF21" s="40">
        <f>SUM(AF2:AF20)</f>
        <v>3</v>
      </c>
      <c r="AG21" s="37"/>
      <c r="AH21" s="64">
        <f>SUM(AH2:AH20)</f>
        <v>256</v>
      </c>
      <c r="AI21" s="37"/>
      <c r="AJ21" s="40">
        <f>SUM(AJ2:AJ20)</f>
        <v>1</v>
      </c>
      <c r="AK21" s="37"/>
      <c r="AL21" s="64">
        <f>SUM(AL2:AL20)</f>
        <v>179</v>
      </c>
      <c r="AM21" s="37"/>
      <c r="AN21" s="40">
        <f>SUM(AN2:AN20)</f>
        <v>3</v>
      </c>
      <c r="AO21" s="37"/>
      <c r="AP21" s="92">
        <f>SUM(AP2:AP20)</f>
        <v>1185</v>
      </c>
      <c r="AQ21" s="37"/>
      <c r="AR21" s="40">
        <f>SUM(AR2:AR20)</f>
        <v>5</v>
      </c>
      <c r="AS21" s="37"/>
      <c r="AT21" s="64">
        <f>SUM(AT2:AT20)</f>
        <v>6304</v>
      </c>
      <c r="AU21" s="37"/>
      <c r="AV21" s="40">
        <f>SUM(AV2:AV20)</f>
        <v>30</v>
      </c>
      <c r="AW21" s="37"/>
      <c r="AX21" s="64">
        <f>SUM(AX2:AX20)</f>
        <v>15625</v>
      </c>
      <c r="AY21" s="37"/>
      <c r="AZ21" s="40">
        <f>SUM(AZ2:AZ20)</f>
        <v>86</v>
      </c>
      <c r="BA21" s="36"/>
      <c r="BB21" s="64">
        <f>SUM(BB2:BB20)</f>
        <v>20133</v>
      </c>
      <c r="BC21" s="37"/>
      <c r="BD21" s="44">
        <f>SUM(BD2:BD20)</f>
        <v>80</v>
      </c>
      <c r="BE21" s="37"/>
      <c r="BF21" s="68">
        <f>SUM(BF2:BF20)</f>
        <v>23627</v>
      </c>
      <c r="BG21" s="42">
        <f>SUM(B2:B20)+SUM(F2:F20)+SUM(J2:J20)+SUM(N2:N20)+SUM(R2:R20)+SUM(V2:V20)+SUM(Z2:Z20)+SUM(AD2:AD20)+SUM(AH2:AH20)+SUM(AL2:AL20)+SUM(AP2:AP20)+SUM(AT2:AT20)+SUM(AX2:AX20)+SUM(BB2:BB20)+SUM(BF2:BF20)</f>
        <v>76265</v>
      </c>
      <c r="BH21" s="44">
        <f>SUM(BH2:BH20)</f>
        <v>64</v>
      </c>
      <c r="BI21" s="37"/>
      <c r="BJ21" s="68">
        <f>SUM(BJ2:BJ20)</f>
        <v>30425</v>
      </c>
      <c r="BK21" s="50">
        <f>SUM(B2:B20)+SUM(F2:F20)+SUM(J2:J20)+SUM(N2:N20)+SUM(R2:R20)+SUM(V2:V20)+SUM(Z2:Z20)+SUM(AD2:AD20)+SUM(AH2:AH20)+SUM(AL2:AL20)+SUM(AP2:AP20)+SUM(AT2:AT20)+SUM(AX2:AX20)+SUM(BB2:BB20)+SUM(BF2:BF20)+SUM(BJ2:BJ20)</f>
        <v>106690</v>
      </c>
      <c r="BL21" s="44">
        <f>SUM(BL2:BL20)</f>
        <v>62</v>
      </c>
      <c r="BM21" s="37"/>
      <c r="BN21" s="68">
        <f>SUM(BN2:BN20)</f>
        <v>48405</v>
      </c>
      <c r="BO21" s="62">
        <f>SUM(B2:B20)+SUM(F2:F20)+SUM(J2:J20)+SUM(N2:N20)+SUM(R2:R20)+SUM(V2:V20)+SUM(Z2:Z20)+SUM(AD2:AD20)+SUM(AH2:AH20)+SUM(AL2:AL20)+SUM(AP2:AP20)+SUM(AT2:AT20)+SUM(AX2:AX20)+SUM(BB2:BB20)+SUM(BF2:BF20)+SUM(BJ2:BJ20)+SUM(BN2:BN20)</f>
        <v>155095</v>
      </c>
      <c r="BP21" s="44">
        <f>SUM(BP2:BP20)</f>
        <v>139</v>
      </c>
      <c r="BQ21" s="37"/>
      <c r="BR21" s="68">
        <f>SUM(BR2:BR20)</f>
        <v>76388</v>
      </c>
      <c r="BS21" s="63">
        <f>SUM(B2:B20)+SUM(F2:F20)+SUM(J2:J20)+SUM(N2:N20)+SUM(R2:R20)+SUM(V2:V20)+SUM(Z2:Z20)+SUM(AD2:AD20)+SUM(AH2:AH20)+SUM(AL2:AL20)+SUM(AP2:AP20)+SUM(AT2:AT20)+SUM(AX2:AX20)+SUM(BB2:BB20)+SUM(BF2:BF20)+SUM(BJ2:BJ20)+SUM(BN2:BN20)+SUM(BR2:BR20)</f>
        <v>231483</v>
      </c>
      <c r="BT21" s="44">
        <f>SUM(BT2:BT20)</f>
        <v>232</v>
      </c>
      <c r="BU21" s="37"/>
      <c r="BV21" s="50">
        <f>SUM(BV2:BV20)</f>
        <v>56746</v>
      </c>
      <c r="BW21" s="50">
        <f>SUM(BS20)+SUM(BV2:BV20)</f>
        <v>288229</v>
      </c>
      <c r="BX21" s="44">
        <f>SUM(BX2:BX20)</f>
        <v>250</v>
      </c>
      <c r="BY21" s="76"/>
      <c r="BZ21" s="50">
        <f>SUM(BZ2:BZ20)</f>
        <v>35534</v>
      </c>
      <c r="CA21" s="50">
        <f>SUM(BW21)+SUM(BZ2:BZ20)</f>
        <v>323763</v>
      </c>
      <c r="CB21" s="44">
        <f>SUM(CB2:CB20)</f>
        <v>134</v>
      </c>
      <c r="CC21" s="76"/>
      <c r="CD21" s="50">
        <f>SUM(CD2:CD20)</f>
        <v>24209</v>
      </c>
      <c r="CE21" s="63">
        <f>SUM(CD2:CD20)</f>
        <v>24209</v>
      </c>
      <c r="CF21" s="44">
        <f>SUM(CF2:CF20)</f>
        <v>73</v>
      </c>
      <c r="CG21" s="76"/>
      <c r="CH21" s="50">
        <f>SUM(CH2:CH20)</f>
        <v>33841</v>
      </c>
      <c r="CI21" s="63">
        <f>SUM(CH2:CH20)</f>
        <v>33841</v>
      </c>
      <c r="CJ21" s="44">
        <f>SUM(CJ2:CJ20)</f>
        <v>117</v>
      </c>
      <c r="CK21" s="44"/>
      <c r="CM21" s="50">
        <f>SUM(CM2:CM20)</f>
        <v>62671</v>
      </c>
      <c r="CN21" s="50">
        <f>SUM(CM2:CM20)</f>
        <v>62671</v>
      </c>
      <c r="CO21" s="44">
        <f>SUM(CO2:CO20)</f>
        <v>300</v>
      </c>
      <c r="CQ21" s="63">
        <f>SUM(CQ2:CQ20)</f>
        <v>114050</v>
      </c>
      <c r="CR21" s="63"/>
      <c r="CS21" s="44">
        <f>SUM(CS2:CS20)</f>
        <v>950</v>
      </c>
      <c r="CU21" s="63">
        <f>SUM(CU2:CU20)</f>
        <v>120230</v>
      </c>
      <c r="CV21" s="63"/>
      <c r="CW21" s="44">
        <f>SUM(CW2:CW20)</f>
        <v>1552</v>
      </c>
      <c r="CY21" s="63">
        <f>SUM(CY2:CY20)</f>
        <v>113929</v>
      </c>
      <c r="DA21" s="44">
        <f>SUM(DA2:DA20)</f>
        <v>1475</v>
      </c>
      <c r="DC21" s="63">
        <f>SUM(DC2:DC20)</f>
        <v>220745</v>
      </c>
      <c r="DE21" s="44">
        <f>SUM(DE2:DE20)</f>
        <v>2317</v>
      </c>
      <c r="DG21" s="63">
        <f>SUM(DG2:DG20)</f>
        <v>350245</v>
      </c>
      <c r="DI21" s="44">
        <f>SUM(DI2:DI20)</f>
        <v>3974</v>
      </c>
      <c r="DK21" s="63">
        <f>SUM(DK2:DK20)</f>
        <v>401333</v>
      </c>
      <c r="DM21" s="44">
        <f>SUM(DM2:DM20)</f>
        <v>4974</v>
      </c>
      <c r="DO21" s="63">
        <f>SUM(DO2:DO20)</f>
        <v>347159</v>
      </c>
      <c r="DQ21" s="44">
        <f>SUM(DQ2:DQ20)</f>
        <v>6802</v>
      </c>
      <c r="DS21" s="63">
        <f>SUM(DS2:DS20)</f>
        <v>220046</v>
      </c>
      <c r="DU21" s="44">
        <f>SUM(DU2:DU20)</f>
        <v>3521</v>
      </c>
      <c r="DW21" s="63">
        <f>SUM(DW2:DW20)</f>
        <v>122528</v>
      </c>
      <c r="DX21" s="63">
        <f>SUM(DW2:DW20)</f>
        <v>122528</v>
      </c>
      <c r="DY21" s="44">
        <f>SUM(DY2:DY20)</f>
        <v>1504</v>
      </c>
      <c r="DZ21" s="37"/>
      <c r="EA21" s="50">
        <f>SUM(EA2:EA20)</f>
        <v>102116</v>
      </c>
      <c r="EB21" s="42"/>
      <c r="EC21" s="44">
        <f>SUM(EC2:EC20)</f>
        <v>1034</v>
      </c>
      <c r="ED21" s="42"/>
      <c r="EE21" s="63">
        <f>SUM(EE2:EE20)</f>
        <v>34621</v>
      </c>
      <c r="EG21" s="44">
        <f>SUM(EG2:EG19)</f>
        <v>294</v>
      </c>
    </row>
    <row r="22" spans="1:137" ht="12.75" customHeight="1" x14ac:dyDescent="0.25">
      <c r="A22" s="37"/>
      <c r="B22" s="38"/>
      <c r="C22" s="37"/>
      <c r="D22" s="78">
        <f>SUM(D2:D20)</f>
        <v>2</v>
      </c>
      <c r="E22" s="37"/>
      <c r="F22" s="66"/>
      <c r="G22" s="37" t="s">
        <v>28</v>
      </c>
      <c r="H22" s="78">
        <f>SUM(D2:D20)+SUM(H2:H20)</f>
        <v>62</v>
      </c>
      <c r="I22" s="37"/>
      <c r="J22" s="38"/>
      <c r="K22" s="37"/>
      <c r="L22" s="78">
        <f>SUM(D2:D20)+SUM(H2:H20)+SUM(L2:L20)</f>
        <v>98</v>
      </c>
      <c r="M22" s="37"/>
      <c r="N22" s="38"/>
      <c r="O22" s="37"/>
      <c r="P22" s="78">
        <f>SUM(D2:D20)+SUM(H2:H20)+SUM(L2:L20)+SUM(P2:P20)</f>
        <v>112</v>
      </c>
      <c r="Q22" s="37"/>
      <c r="R22" s="38"/>
      <c r="S22" s="37"/>
      <c r="T22" s="78">
        <f>SUM(D2:D20)+SUM(H2:H20)+SUM(L2:L20)+SUM(P2:P20)+SUM(T2:T20)</f>
        <v>115</v>
      </c>
      <c r="U22" s="37"/>
      <c r="V22" s="38"/>
      <c r="W22" s="37"/>
      <c r="X22" s="78">
        <f>SUM(D2:D20)+SUM(H2:H20)+SUM(L2:L20)+SUM(P2:P20)+SUM(T2:T20)+SUM(X2:X20)</f>
        <v>121</v>
      </c>
      <c r="Y22" s="37"/>
      <c r="Z22" s="38"/>
      <c r="AA22" s="37"/>
      <c r="AB22" s="78">
        <f>SUM(D2:D20)+SUM(H2:H20)+SUM(L2:L20)+SUM(P2:P20)+SUM(T2:T20)+SUM(X2:X20)+SUM(AB2:AB20)</f>
        <v>121</v>
      </c>
      <c r="AC22" s="37"/>
      <c r="AD22" s="38"/>
      <c r="AE22" s="37"/>
      <c r="AF22" s="77">
        <f>SUM(D2:D20)+SUM(H2:H20)+SUM(L2:L20)+SUM(P2:P20)+SUM(T2:T20)+SUM(X2:X20)+SUM(AB2:AB20)+SUM(AF2:AF20)</f>
        <v>124</v>
      </c>
      <c r="AG22" s="37"/>
      <c r="AH22" s="38"/>
      <c r="AI22" s="37"/>
      <c r="AJ22" s="77">
        <f>SUM(D2:D20)+SUM(H2:H20)+SUM(L2:L20)+SUM(P2:P20)+SUM(T2:T20)+SUM(X2:X20)+SUM(AB2:AB20)+SUM(AF2:AF20)+SUM(AJ2:AJ20)</f>
        <v>125</v>
      </c>
      <c r="AK22" s="37"/>
      <c r="AL22" s="38"/>
      <c r="AM22" s="37"/>
      <c r="AN22" s="77">
        <f>SUM(D2:D20)+SUM(H2:H20)+SUM(L2:L20)+SUM(P2:P20)+SUM(T2:T20)+SUM(X2:X20)+SUM(AB2:AB20)+SUM(AF2:AF20)+SUM(AJ2:AJ20)+SUM(AN2:AN20)</f>
        <v>128</v>
      </c>
      <c r="AO22" s="37"/>
      <c r="AP22" s="38"/>
      <c r="AQ22" s="37"/>
      <c r="AR22" s="77">
        <f>SUM(D2:D20)+SUM(H2:H20)+SUM(L2:L20)+SUM(P2:P20)+SUM(T2:T20)+SUM(X2:X20)+SUM(AB2:AB20)+SUM(AF2:AF20)+SUM(AJ2:AJ20)+SUM(AN2:AN20)+SUM(AR2:AR20)</f>
        <v>133</v>
      </c>
      <c r="AS22" s="37"/>
      <c r="AT22" s="38"/>
      <c r="AU22" s="37"/>
      <c r="AV22" s="77">
        <f>SUM(D2:D20)+SUM(H2:H20)+SUM(L2:L20)+SUM(P2:P20)+SUM(T2:T20)+SUM(X2:X20)+SUM(AB2:AB20)+SUM(AF2:AF20)+SUM(AJ2:AJ20)+SUM(AN2:AN20)+SUM(AR2:AR20)+SUM(AV2:AV20)</f>
        <v>163</v>
      </c>
      <c r="AW22" s="37"/>
      <c r="AX22" s="64" t="s">
        <v>29</v>
      </c>
      <c r="AY22" s="41">
        <f>SUM(B21,F21,J21,N21,R21,V21,Z21,AD21,AH21,AL21,AP21,AT21,AX21)</f>
        <v>32388</v>
      </c>
      <c r="AZ22" s="77">
        <f>SUM(D2:D20)+SUM(H2:H20)+SUM(L2:L20)+SUM(P2:P20)+SUM(T2:T20)+SUM(X2:X20)+SUM(AB2:AB20)+SUM(AF2:AF20)+SUM(AJ2:AJ20)+SUM(AN2:AN20)+SUM(AR2:AR20)+SUM(AV2:AV20)+SUM(AZ2:AZ20)</f>
        <v>249</v>
      </c>
      <c r="BA22" s="36"/>
      <c r="BB22" s="60"/>
      <c r="BC22" s="39"/>
      <c r="BD22" s="77">
        <f>SUM(D2:D20)+SUM(H2:H20)+SUM(L2:L20)+SUM(P2:P20)+SUM(T2:T20)+SUM(X2:X20)+SUM(AB2:AB20)+SUM(AF2:AF20)+SUM(AJ2:AJ20)+SUM(AN2:AN20)+SUM(AR2:AR20)+SUM(AV2:AV20)+SUM(AZ2:AZ20)+SUM(BD2:BD20)</f>
        <v>329</v>
      </c>
      <c r="BE22" s="37"/>
      <c r="BF22" s="60"/>
      <c r="BG22" s="48"/>
      <c r="BH22" s="77">
        <f>SUM(D2:D20)+SUM(H2:H20)+SUM(L2:L20)+SUM(P2:P20)+SUM(T2:T20)+SUM(X2:X20)+SUM(AB2:AB20)+SUM(AF2:AF20)+SUM(AJ2:AJ20)+SUM(AN2:AN20)+SUM(AR2:AR20)+SUM(AV2:AV20)+SUM(AZ2:AZ20)+SUM(BD2:BD20)+SUM(BH2:BH20)</f>
        <v>393</v>
      </c>
      <c r="BI22" s="37"/>
      <c r="BJ22" s="38"/>
      <c r="BK22" s="37"/>
      <c r="BL22" s="77">
        <f>SUM(D2:D20)+SUM(H2:H20)+SUM(L2:L20)+SUM(P2:P20)+SUM(T2:T20)+SUM(X2:X20)+SUM(AB2:AB20)+SUM(AF2:AF20)+SUM(AJ2:AJ20)+SUM(AN2:AN20)+SUM(AR2:AR20)+SUM(AV2:AV20)+SUM(AZ2:AZ20)+SUM(BD2:BD20)+SUM(BH2:BH20)+SUM(BL2:BL20)</f>
        <v>455</v>
      </c>
      <c r="BM22" s="37"/>
      <c r="BN22" s="60"/>
      <c r="BO22" s="52"/>
      <c r="BP22" s="77">
        <f>SUM(D2:D20)+SUM(H2:H20)+SUM(L2:L20)+SUM(P2:P20)+SUM(T2:T20)+SUM(X2:X20)+SUM(AB2:AB20)+SUM(AF2:AF20)+SUM(AJ2:AJ20)+SUM(AN2:AN20)+SUM(AR2:AR20)+SUM(AV2:AV20)+SUM(AZ2:AZ20)+SUM(BD2:BD20)+SUM(BH2:BH20)+SUM(BL2:BL20)+SUM(BP2:BP20)</f>
        <v>594</v>
      </c>
      <c r="BQ22" s="37"/>
      <c r="BR22" s="38"/>
      <c r="BS22" s="37"/>
      <c r="BT22" s="77">
        <f>SUM(D2:D20)+SUM(H2:H20)+SUM(L2:L20)+SUM(P2:P20)+SUM(T2:T20)+SUM(X2:X20)+SUM(AB2:AB20)+SUM(AF2:AF20)+SUM(AJ2:AJ20)+SUM(AN2:AN20)+SUM(AR2:AR20)+SUM(AV2:AV20)+SUM(AZ2:AZ20)+SUM(BD2:BD20)+SUM(BH2:BH20)+SUM(BL2:BL20)+SUM(BP2:BP20)+SUM(BT2:BT20)</f>
        <v>826</v>
      </c>
      <c r="BU22" s="37"/>
      <c r="BV22" s="42"/>
      <c r="BW22" s="42"/>
      <c r="BX22" s="77">
        <f>SUM(D2:D20)+SUM(H2:H20)+SUM(L2:L20)+SUM(P2:P20)+SUM(T2:T20)+SUM(X2:X20)+SUM(AB2:AB20)+SUM(AF2:AF20)+SUM(AJ2:AJ20)+SUM(AN2:AN20)+SUM(AR2:AR20)+SUM(AV2:AV20)+SUM(AZ2:AZ20)+SUM(BD2:BD20)+SUM(BH2:BH20)+SUM(BL2:BL20)+SUM(BP2:BP20)+SUM(BT2:BT20)+SUM(BX2:BX20)</f>
        <v>1076</v>
      </c>
      <c r="BY22" s="76"/>
      <c r="BZ22" s="42"/>
      <c r="CA22" s="50"/>
      <c r="CB22" s="44">
        <f>SUM(BX22)+SUM(CB2:CB20)</f>
        <v>1210</v>
      </c>
      <c r="CC22" s="76"/>
      <c r="CD22" s="42"/>
      <c r="CE22" s="63">
        <f>SUM(CA21)+SUM(CD2:CD20)</f>
        <v>347972</v>
      </c>
      <c r="CF22" s="44">
        <f>SUM(CB22)+SUM(CF2:CF20)</f>
        <v>1283</v>
      </c>
      <c r="CG22" s="76"/>
      <c r="CH22" s="42"/>
      <c r="CI22" s="63">
        <f>SUM(CE22)+SUM(CH2:CH20)</f>
        <v>381813</v>
      </c>
      <c r="CJ22" s="44">
        <f>SUM(CF22)+SUM(CJ2:CJ20)</f>
        <v>1400</v>
      </c>
      <c r="CK22" s="44"/>
      <c r="CN22" s="50">
        <f>SUM(CI22)+SUM(CM2:CM20)</f>
        <v>444484</v>
      </c>
      <c r="CO22" s="44">
        <f>SUM(CJ22)+SUM(CO2:CO20)</f>
        <v>1700</v>
      </c>
      <c r="CQ22" s="63">
        <f>SUM(CN22)+SUM(CQ2:CQ20)</f>
        <v>558534</v>
      </c>
      <c r="CR22" s="63"/>
      <c r="CS22" s="44">
        <f>SUM(CO22)+SUM(CS2:CS20)</f>
        <v>2650</v>
      </c>
      <c r="CU22" s="63">
        <f>SUM(CQ22)+SUM(CU2:CU20)</f>
        <v>678764</v>
      </c>
      <c r="CV22" s="63"/>
      <c r="CW22" s="44">
        <f>SUM(CS22)+SUM(CW2:CW20)</f>
        <v>4202</v>
      </c>
      <c r="CY22" s="63">
        <f>SUM(CU22)+SUM(CY2:CY20)</f>
        <v>792693</v>
      </c>
      <c r="DA22" s="44">
        <f>SUM(CW22)+SUM(DA2:DA20)</f>
        <v>5677</v>
      </c>
      <c r="DC22" s="63">
        <f>SUM(CY22)+SUM(DC2:DC20)</f>
        <v>1013438</v>
      </c>
      <c r="DE22" s="44">
        <f>SUM(DA22)+SUM(DE2:DE20)</f>
        <v>7994</v>
      </c>
      <c r="DF22" s="18"/>
      <c r="DG22" s="63">
        <f>SUM(DC22)+SUM(DG2:DG20)</f>
        <v>1363683</v>
      </c>
      <c r="DI22" s="44">
        <f>SUM(DE22)+SUM(DI2:DI20)</f>
        <v>11968</v>
      </c>
      <c r="DK22" s="63">
        <f>SUM(DG22)+SUM(DK2:DK20)</f>
        <v>1765016</v>
      </c>
      <c r="DM22" s="44">
        <f>SUM(DI22)+SUM(DM2:DM20)</f>
        <v>16942</v>
      </c>
      <c r="DO22" s="63">
        <f>SUM(DL20)+SUM(DO2:DO20)</f>
        <v>2112175</v>
      </c>
      <c r="DQ22" s="44">
        <f>SUM(DM22)+SUM(DQ2:DQ20)</f>
        <v>23744</v>
      </c>
      <c r="DS22" s="63">
        <f>SUM(DO22)+SUM(DS2:DS20)</f>
        <v>2332221</v>
      </c>
      <c r="DU22" s="44">
        <f>SUM(DQ22)+SUM(DU2:DU20)</f>
        <v>27265</v>
      </c>
      <c r="DX22" s="63">
        <f>SUM(DT20)+SUM(DW2:DW20)</f>
        <v>2454749</v>
      </c>
      <c r="DY22" s="44">
        <f>SUM(DU22)+SUM(DY2:DY20)</f>
        <v>28769</v>
      </c>
      <c r="DZ22" s="37"/>
      <c r="EA22" s="50">
        <f>SUM(DX22)+SUM(EA2:EA20)</f>
        <v>2556865</v>
      </c>
      <c r="EB22" s="42"/>
      <c r="EC22" s="44">
        <f>SUM(DY22)+SUM(EC2:EC20)</f>
        <v>29803</v>
      </c>
      <c r="ED22" s="42"/>
      <c r="EE22" s="63">
        <f>SUM(EA22)+SUM(EE2:EE20)</f>
        <v>2591486</v>
      </c>
      <c r="EG22" s="44">
        <f>SUM(EC22)+SUM(EG2:EG20)</f>
        <v>30097</v>
      </c>
    </row>
    <row r="23" spans="1:137" ht="12.75" customHeight="1" x14ac:dyDescent="0.25">
      <c r="A23" s="37"/>
      <c r="B23" s="38"/>
      <c r="C23" s="37"/>
      <c r="D23" s="37"/>
      <c r="E23" s="37"/>
      <c r="F23" s="66"/>
      <c r="G23" s="37"/>
      <c r="H23" s="37"/>
      <c r="I23" s="37"/>
      <c r="J23" s="38"/>
      <c r="K23" s="39"/>
      <c r="L23" s="39"/>
      <c r="M23" s="37"/>
      <c r="N23" s="38"/>
      <c r="O23" s="37"/>
      <c r="P23" s="37"/>
      <c r="Q23" s="37"/>
      <c r="R23" s="38"/>
      <c r="S23" s="39">
        <f>SUM(B21,F21,J21,N21,R21)</f>
        <v>7760</v>
      </c>
      <c r="T23" s="39"/>
      <c r="U23" s="37"/>
      <c r="V23" s="38"/>
      <c r="W23" s="37"/>
      <c r="X23" s="37"/>
      <c r="Y23" s="37"/>
      <c r="Z23" s="38"/>
      <c r="AA23" s="37"/>
      <c r="AB23" s="37"/>
      <c r="AC23" s="37"/>
      <c r="AD23" s="38"/>
      <c r="AE23" s="37"/>
      <c r="AF23" s="37"/>
      <c r="AG23" s="37"/>
      <c r="AH23" s="38"/>
      <c r="AI23" s="37"/>
      <c r="AJ23" s="37"/>
      <c r="AK23" s="37"/>
      <c r="AL23" s="38"/>
      <c r="AM23" s="37"/>
      <c r="AN23" s="37"/>
      <c r="AO23" s="37"/>
      <c r="AP23" s="38"/>
      <c r="AQ23" s="37"/>
      <c r="AR23" s="37"/>
      <c r="AS23" s="37"/>
      <c r="AT23" s="38"/>
      <c r="AU23" s="37"/>
      <c r="AV23" s="37"/>
      <c r="AW23" s="37"/>
      <c r="AX23" s="58"/>
      <c r="AY23" s="40" t="s">
        <v>27</v>
      </c>
      <c r="AZ23" s="40">
        <f>SUM(D21,H21,L21,P21,T21,X21,AB21,AF21,AJ21,AN21,AR21,AV21,AZ21)</f>
        <v>249</v>
      </c>
      <c r="BA23" s="36"/>
      <c r="BB23" s="60"/>
      <c r="BC23" s="37"/>
      <c r="BD23" s="45"/>
      <c r="BE23" s="37"/>
      <c r="BF23" s="60"/>
      <c r="BG23" s="42">
        <f>0+(SUM(BC39+BF21))</f>
        <v>23627</v>
      </c>
      <c r="BH23" s="37"/>
      <c r="BI23" s="37"/>
      <c r="BJ23" s="38"/>
      <c r="BK23" s="39"/>
      <c r="BL23" s="37"/>
      <c r="BM23" s="37"/>
      <c r="BN23" s="60"/>
      <c r="BO23" s="52"/>
      <c r="BP23" s="37"/>
      <c r="BQ23" s="37"/>
      <c r="BR23" s="38"/>
      <c r="BS23" s="37"/>
      <c r="BT23" s="37"/>
      <c r="BU23" s="37"/>
      <c r="BV23" s="42"/>
    </row>
    <row r="24" spans="1:137" ht="12.75" customHeight="1" x14ac:dyDescent="0.25">
      <c r="A24" s="37"/>
      <c r="B24" s="38"/>
      <c r="C24" s="42"/>
      <c r="D24" s="42"/>
      <c r="E24" s="37"/>
      <c r="F24" s="66"/>
      <c r="G24" s="42"/>
      <c r="H24" s="42"/>
      <c r="I24" s="37"/>
      <c r="J24" s="38"/>
      <c r="K24" s="42"/>
      <c r="L24" s="42"/>
      <c r="M24" s="37"/>
      <c r="N24" s="38"/>
      <c r="O24" s="42"/>
      <c r="P24" s="42"/>
      <c r="Q24" s="37"/>
      <c r="R24" s="38"/>
      <c r="S24" s="42"/>
      <c r="T24" s="42"/>
      <c r="U24" s="36"/>
      <c r="V24" s="38"/>
      <c r="W24" s="42"/>
      <c r="X24" s="42"/>
      <c r="Y24" s="37"/>
      <c r="Z24" s="38"/>
      <c r="AA24" s="40" t="s">
        <v>10</v>
      </c>
      <c r="AB24" s="40"/>
      <c r="AC24" s="40">
        <f>B23+F23+J23+N23+R23+V23+Z23+AD23+AH23+AL23+AP23</f>
        <v>0</v>
      </c>
      <c r="AD24" s="38"/>
      <c r="AE24" s="42"/>
      <c r="AF24" s="42"/>
      <c r="AG24" s="37"/>
      <c r="AH24" s="38"/>
      <c r="AI24" s="42"/>
      <c r="AJ24" s="42"/>
      <c r="AK24" s="37"/>
      <c r="AL24" s="38"/>
      <c r="AM24" s="42"/>
      <c r="AN24" s="42"/>
      <c r="AO24" s="37"/>
      <c r="AP24" s="38"/>
      <c r="AQ24" s="42"/>
      <c r="AR24" s="42"/>
      <c r="AS24" s="39"/>
      <c r="AT24" s="38"/>
      <c r="AU24" s="37"/>
      <c r="AV24" s="37"/>
      <c r="AW24" s="37"/>
      <c r="AX24" s="38"/>
      <c r="AY24" s="39"/>
      <c r="AZ24" s="37"/>
      <c r="BA24" s="36"/>
      <c r="BB24" s="60"/>
      <c r="BC24" s="37"/>
      <c r="BD24" s="45"/>
      <c r="BG24" s="42"/>
      <c r="BJ24" s="20" t="s">
        <v>30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2021-11-23T18:05:56Z</dcterms:modified>
</cp:coreProperties>
</file>